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480"/>
  </bookViews>
  <sheets>
    <sheet name="01.08.2022" sheetId="16" r:id="rId1"/>
  </sheets>
  <calcPr calcId="144525"/>
</workbook>
</file>

<file path=xl/calcChain.xml><?xml version="1.0" encoding="utf-8"?>
<calcChain xmlns="http://schemas.openxmlformats.org/spreadsheetml/2006/main">
  <c r="G200" i="16" l="1"/>
  <c r="G176" i="16"/>
  <c r="G117" i="16"/>
  <c r="G129" i="16" l="1"/>
  <c r="G240" i="16" l="1"/>
  <c r="G239" i="16"/>
  <c r="G233" i="16"/>
  <c r="G232" i="16"/>
  <c r="G231" i="16"/>
  <c r="F229" i="16"/>
  <c r="G229" i="16" s="1"/>
  <c r="G228" i="16"/>
  <c r="G226" i="16"/>
  <c r="G202" i="16"/>
  <c r="G199" i="16"/>
  <c r="G139" i="16"/>
  <c r="G138" i="16"/>
  <c r="G137" i="16"/>
  <c r="G136" i="16"/>
  <c r="G135" i="16"/>
  <c r="G134" i="16"/>
  <c r="G133" i="16"/>
  <c r="G104" i="16"/>
  <c r="G103" i="16"/>
  <c r="G102" i="16"/>
  <c r="G101" i="16"/>
  <c r="G100" i="16"/>
  <c r="G99" i="16"/>
  <c r="G98" i="16"/>
  <c r="G96" i="16"/>
  <c r="G95" i="16"/>
  <c r="G94" i="16"/>
  <c r="G92" i="16"/>
  <c r="G91" i="16"/>
  <c r="G90" i="16"/>
  <c r="G89" i="16"/>
  <c r="G87" i="16"/>
  <c r="G86" i="16"/>
  <c r="F85" i="16"/>
  <c r="G85" i="16" s="1"/>
  <c r="F84" i="16"/>
  <c r="G84" i="16" s="1"/>
  <c r="G83" i="16"/>
  <c r="F82" i="16"/>
  <c r="G82" i="16" s="1"/>
  <c r="F81" i="16"/>
  <c r="G81" i="16" s="1"/>
  <c r="F79" i="16"/>
  <c r="G78" i="16"/>
  <c r="G77" i="16"/>
  <c r="G76" i="16"/>
  <c r="G75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</calcChain>
</file>

<file path=xl/sharedStrings.xml><?xml version="1.0" encoding="utf-8"?>
<sst xmlns="http://schemas.openxmlformats.org/spreadsheetml/2006/main" count="804" uniqueCount="336">
  <si>
    <t>Բաժին-խումբ-դաս-ծրագիր</t>
  </si>
  <si>
    <t>Գնման առարկայի</t>
  </si>
  <si>
    <t>միջանցիկ կոդը՝ ըստ CPV դասակարգման</t>
  </si>
  <si>
    <t>ԱՆՎԱՆՈՒՄԸ</t>
  </si>
  <si>
    <t>ԳՆՄԱՆ Ձև ԸՆԹԱՑԱԿԱՐԳ</t>
  </si>
  <si>
    <t>Չափման միավորը</t>
  </si>
  <si>
    <t>Միավորի գինը</t>
  </si>
  <si>
    <t>Քանակը</t>
  </si>
  <si>
    <t>ԱՊՐԱՆՔՆԵՐ</t>
  </si>
  <si>
    <t>ՄԱՍ 1</t>
  </si>
  <si>
    <t>Տուփ</t>
  </si>
  <si>
    <t>Հատ</t>
  </si>
  <si>
    <t>Հ/Հ</t>
  </si>
  <si>
    <t>Կնիքի Թանաք</t>
  </si>
  <si>
    <t>Կնիքի Բարձիկ</t>
  </si>
  <si>
    <t>Մատիտ</t>
  </si>
  <si>
    <t>Քանոն</t>
  </si>
  <si>
    <t>Հաշվապահական Գրքեր</t>
  </si>
  <si>
    <t>Ձեռնոց</t>
  </si>
  <si>
    <t>Զույգ</t>
  </si>
  <si>
    <t>Անվադող</t>
  </si>
  <si>
    <t>Լիտր</t>
  </si>
  <si>
    <t>09134200</t>
  </si>
  <si>
    <t>Դիզ. Վառելիք</t>
  </si>
  <si>
    <t>Բնական սեղմած գազ</t>
  </si>
  <si>
    <t>հատ</t>
  </si>
  <si>
    <t>ՄԱՍ 2</t>
  </si>
  <si>
    <t>ԱՇԽԱՏԱՆՔՆԵՐ</t>
  </si>
  <si>
    <t>Քարտրիջի լիցքավորում</t>
  </si>
  <si>
    <t>Դրամ</t>
  </si>
  <si>
    <t>50110000</t>
  </si>
  <si>
    <t>Մարդատար մեքենայի վարձակալություն</t>
  </si>
  <si>
    <t>ՄԱՍ 3</t>
  </si>
  <si>
    <t>ԾԱՌԱՅՈՒԹՅՈՒՆՆԵՐ</t>
  </si>
  <si>
    <t>Ապպա</t>
  </si>
  <si>
    <t>Էլ. Էներգիայի մատակարար. Ծառայություն</t>
  </si>
  <si>
    <t>Ջրամատակարարում և ջրահեռացում</t>
  </si>
  <si>
    <t>Ընդամենը ծախսեր       / դրամ/</t>
  </si>
  <si>
    <t>փաթեթ</t>
  </si>
  <si>
    <t>Թղթապանակ կոշտ կազմ.ռեգ.մեծ</t>
  </si>
  <si>
    <t>Կարիչի ասեղ/ստեպլերի/մեծ</t>
  </si>
  <si>
    <t>Կարիչի ասեղ/ստեպլերի/փոքր</t>
  </si>
  <si>
    <t>Կարիչի ասեղ/ստեպլերի/միջին</t>
  </si>
  <si>
    <t>Գրասենյակային գիրք հաստ</t>
  </si>
  <si>
    <t>Գրասենյակային գիրք փոքր</t>
  </si>
  <si>
    <t>Ամրակ մեծ</t>
  </si>
  <si>
    <t>Ամրակ փոքր</t>
  </si>
  <si>
    <t>39263200-1</t>
  </si>
  <si>
    <t>30197112</t>
  </si>
  <si>
    <t>30197111</t>
  </si>
  <si>
    <t>39241210</t>
  </si>
  <si>
    <t>Մկրատ</t>
  </si>
  <si>
    <t>30192710</t>
  </si>
  <si>
    <t xml:space="preserve">սոսինձ </t>
  </si>
  <si>
    <t>30197340</t>
  </si>
  <si>
    <t>Ապակարիչ</t>
  </si>
  <si>
    <t>Շտրիխ</t>
  </si>
  <si>
    <t>Մարկեր</t>
  </si>
  <si>
    <t>Սեղմակալ մեծ</t>
  </si>
  <si>
    <t>Սեղմակալ փոքր</t>
  </si>
  <si>
    <t>Սեղմակալ միջին</t>
  </si>
  <si>
    <t>30192160</t>
  </si>
  <si>
    <t>39263530</t>
  </si>
  <si>
    <t>39263510</t>
  </si>
  <si>
    <t>30199420</t>
  </si>
  <si>
    <t>Թուղթ նշումների համար՝սոսնձվածքով</t>
  </si>
  <si>
    <t>Սրիչ</t>
  </si>
  <si>
    <t>Կոճգամ</t>
  </si>
  <si>
    <t>տուփ</t>
  </si>
  <si>
    <t>ֆայլ</t>
  </si>
  <si>
    <t>30196100</t>
  </si>
  <si>
    <t>ëÏáã` »ñÏÏáÕÙ³ÝÇ ëáëÝÓí³Í</t>
  </si>
  <si>
    <t xml:space="preserve"> ýÉ»ß ÑÇßáÕáõÃÛáõÝ, 4GB</t>
  </si>
  <si>
    <t xml:space="preserve"> ýÉ»ß ÑÇßáÕáõÃÛáõÝ, 8GB</t>
  </si>
  <si>
    <t>39263420</t>
  </si>
  <si>
    <t>39263410</t>
  </si>
  <si>
    <t>·ñÇã ·»É³ÛÇÝ</t>
  </si>
  <si>
    <t>Օրացույց սեղանի</t>
  </si>
  <si>
    <t>Ավելներ,խոզանակներ և այլ կենցաղային մաքրող պարագաներ</t>
  </si>
  <si>
    <t>39800000</t>
  </si>
  <si>
    <t>մաքրող և փայլեցնող արտադրանք</t>
  </si>
  <si>
    <t>գրասենյակային կահույք</t>
  </si>
  <si>
    <t xml:space="preserve"> ½³Ý³½³Ý ÏáÕå»ùÝ»ñ ¨ ÷³Ï³ÝÝ»ñ</t>
  </si>
  <si>
    <t>39224341</t>
  </si>
  <si>
    <t xml:space="preserve"> ³Õµ³ñÏÕ, åÉ³ëïÙ³ë»</t>
  </si>
  <si>
    <t>ԳՉ</t>
  </si>
  <si>
    <t>65300000</t>
  </si>
  <si>
    <t>64210000</t>
  </si>
  <si>
    <t>Հեռախոսակապի ծառայություն</t>
  </si>
  <si>
    <t>Համացանցային կապի ծառայություն</t>
  </si>
  <si>
    <t>72411700</t>
  </si>
  <si>
    <t>Տեղի հաայնքապետարան                                                    բաժին01,խումբ 01,դաս-01,ծրագիր 51</t>
  </si>
  <si>
    <t>/ըստ բյուջետային ծախսերի գործառական դասակարգման/</t>
  </si>
  <si>
    <r>
      <t xml:space="preserve">Պատվիրատու   ՀՀ Սյունիքի մարզի </t>
    </r>
    <r>
      <rPr>
        <b/>
        <u/>
        <sz val="11"/>
        <color theme="1"/>
        <rFont val="Calibri"/>
        <family val="2"/>
        <charset val="204"/>
        <scheme val="minor"/>
      </rPr>
      <t xml:space="preserve"> Տեղի համայնքապետարան</t>
    </r>
  </si>
  <si>
    <t>70000000</t>
  </si>
  <si>
    <t xml:space="preserve"> ¿É»ÏïñáÝ³ÛÇÝ ëïáñ³·ñáõÃÛ³Ý Ñ³í³ëï³·ñÙ³Ý Í³é³ÛáõÃÛáõÝÝ»ñ</t>
  </si>
  <si>
    <t xml:space="preserve">    ²Õµ³Ñ³ÝáõÙ                                                  բաժին05,խումբ 01,դաս-01,ծրագիր 51</t>
  </si>
  <si>
    <t>æñ³Ù³ï³Ï³ñ³ñáõÙ                                           բաժին06,խումբ 03,դաս-01,ծրագիր 51</t>
  </si>
  <si>
    <t>öáÕáóÝ»ñÇ Éáõë³íáñáõÙ                  բաժին06,խումբ 04,դաս-01,ծրագիր 51</t>
  </si>
  <si>
    <t>²ÛÉ Ùß³ÏáõÃ³ÛÇÝ Ï³½Ù³Ï»ñåáõÃÛáõÝÝ»ñ          բաժին08,խումբ 02,դաս-04,ծրագիր 51</t>
  </si>
  <si>
    <t xml:space="preserve"> -Ð³ïáõÏ Ýå³ï³Ï³ÛÇÝ ³ÛÉ ÝÛáõÃ»ñ</t>
  </si>
  <si>
    <t xml:space="preserve"> -¾Ý»ñ·»ïÇÏ  Í³é³ÛáõÃÛáõÝÝ»ñ</t>
  </si>
  <si>
    <t xml:space="preserve"> Ð³ïáõÏ Ýå³ï³Ï³ÛÇÝ ³ÛÉ ÝÛáõÃ»ñ</t>
  </si>
  <si>
    <t>60111100</t>
  </si>
  <si>
    <t xml:space="preserve"> Ý»ñùÇÝ ³áõ¹ÇïÇ Í³é³ÛáõÃÛáõÝÝ»ñ</t>
  </si>
  <si>
    <t>ՄԱ</t>
  </si>
  <si>
    <t>ընդանուր բնույթի այլ ծառայություններ</t>
  </si>
  <si>
    <t>ԳՀ</t>
  </si>
  <si>
    <t>ծրար A4</t>
  </si>
  <si>
    <t xml:space="preserve">Ռետին </t>
  </si>
  <si>
    <t>Կարիչ փոքր</t>
  </si>
  <si>
    <t>ծրար А6 փոքր</t>
  </si>
  <si>
    <t>Քանոն բռնակով</t>
  </si>
  <si>
    <t xml:space="preserve"> µÉáÏÝáïÝ»ñ A6</t>
  </si>
  <si>
    <t xml:space="preserve"> µÉáÏÝáïÝ»ñ  կոշտ կազմով</t>
  </si>
  <si>
    <t xml:space="preserve"> սեղանի օրացույցի տակդիր</t>
  </si>
  <si>
    <t>գրչաման ցանց</t>
  </si>
  <si>
    <t>Թղթապանակ Atlas</t>
  </si>
  <si>
    <t>39224331</t>
  </si>
  <si>
    <t>tegh.am հանգուցային անվան  գրանցում</t>
  </si>
  <si>
    <t>Գյուղատնտեսություն բաժին04,խումբ 02,դաս-01,ծրագիր 51</t>
  </si>
  <si>
    <t xml:space="preserve"> Ó¨³íáñÙ³Ý ծառայություններ</t>
  </si>
  <si>
    <t xml:space="preserve"> ½³ñ¹³ñÙ³Ý ծառայություններ</t>
  </si>
  <si>
    <t>Տագետես</t>
  </si>
  <si>
    <t>պետունյա</t>
  </si>
  <si>
    <t>Սալվիա</t>
  </si>
  <si>
    <t>0 3121200</t>
  </si>
  <si>
    <t>մետր</t>
  </si>
  <si>
    <t>Էլեկտրական մեկուսիչներ</t>
  </si>
  <si>
    <t>30197646</t>
  </si>
  <si>
    <t>30194320</t>
  </si>
  <si>
    <t>30197234</t>
  </si>
  <si>
    <t>30197230</t>
  </si>
  <si>
    <t>30192100</t>
  </si>
  <si>
    <t>30197321</t>
  </si>
  <si>
    <t>30197100</t>
  </si>
  <si>
    <t>30197120</t>
  </si>
  <si>
    <t>30192133</t>
  </si>
  <si>
    <t>դակիչ փոքր</t>
  </si>
  <si>
    <t>30197333</t>
  </si>
  <si>
    <t xml:space="preserve">Հաշվիչ </t>
  </si>
  <si>
    <t>30192232</t>
  </si>
  <si>
    <t>30192210</t>
  </si>
  <si>
    <t>3019220</t>
  </si>
  <si>
    <t>39221430</t>
  </si>
  <si>
    <t>09411700</t>
  </si>
  <si>
    <t>72400000</t>
  </si>
  <si>
    <t>79631200</t>
  </si>
  <si>
    <t>Աշխատակազմի վերապատրաստում</t>
  </si>
  <si>
    <t>50311250</t>
  </si>
  <si>
    <t>Համակարգչային տեխնիկա</t>
  </si>
  <si>
    <t>ՍԱՆԻՏԱՐԱԿԱՆ ՄԱՔՐՈՒՄբաժին05,խումբ 06,դաս-01,ծրագիր 51</t>
  </si>
  <si>
    <t>¹áõÛÉ, åÉ³ëïÙ³ë»</t>
  </si>
  <si>
    <t>Գրիչ գնդիկավոր,0,5մմ ծայրով</t>
  </si>
  <si>
    <t>30192121</t>
  </si>
  <si>
    <t>30197231</t>
  </si>
  <si>
    <t>Թղթապանակ կոճակով</t>
  </si>
  <si>
    <t>Դրոշ</t>
  </si>
  <si>
    <t>30192700</t>
  </si>
  <si>
    <t>դրոշ փոքր</t>
  </si>
  <si>
    <t>31321200</t>
  </si>
  <si>
    <t>31696000</t>
  </si>
  <si>
    <t>խրոց</t>
  </si>
  <si>
    <t>31684100</t>
  </si>
  <si>
    <t>վարդակ</t>
  </si>
  <si>
    <t>համակարգչի մկնիկ</t>
  </si>
  <si>
    <t>30237412</t>
  </si>
  <si>
    <t>ստեղնաշար</t>
  </si>
  <si>
    <t>30234300</t>
  </si>
  <si>
    <t>45646110</t>
  </si>
  <si>
    <t>Շինանյութեր</t>
  </si>
  <si>
    <t>կգ</t>
  </si>
  <si>
    <t>հոսանքի կարգավորիչ</t>
  </si>
  <si>
    <t>31687000</t>
  </si>
  <si>
    <t>65310000</t>
  </si>
  <si>
    <t>65111000</t>
  </si>
  <si>
    <t>գազամատակարարման ծառայություններ</t>
  </si>
  <si>
    <t>Գազի տեխնիկական սպասարկման ծառայություններ</t>
  </si>
  <si>
    <t>76130000</t>
  </si>
  <si>
    <t>50311120</t>
  </si>
  <si>
    <t>66514100</t>
  </si>
  <si>
    <t>72267100</t>
  </si>
  <si>
    <t>Թերթերի ամսագրերի բածանորդագրություն</t>
  </si>
  <si>
    <t>22213000</t>
  </si>
  <si>
    <t>92421100</t>
  </si>
  <si>
    <t>Թերթերում հայտարարությունների տպագրման ծառայություններ</t>
  </si>
  <si>
    <t xml:space="preserve"> Հանրային կապերի և լրատվության Í³é³ÛáõÃÛáõÝÝ»ñ</t>
  </si>
  <si>
    <t>92400000</t>
  </si>
  <si>
    <t>Հատուկ նպատակային նյութեր</t>
  </si>
  <si>
    <t>ներկայացուցչական ծառայություններ</t>
  </si>
  <si>
    <t>79111200</t>
  </si>
  <si>
    <t>Սուբսիդիա ՏՀԿՍԲ ՀՈԱԿ-ին</t>
  </si>
  <si>
    <t>99000000</t>
  </si>
  <si>
    <t>նվիրատվություններ շահույթ չհետապնդող կազմակերպություններին</t>
  </si>
  <si>
    <t>ռեզինե ձեռնոցներ</t>
  </si>
  <si>
    <t>բահեր</t>
  </si>
  <si>
    <t>բանվորական ձեռնոցներ</t>
  </si>
  <si>
    <t>44511110</t>
  </si>
  <si>
    <t>կենցաղային այլ նյութեր</t>
  </si>
  <si>
    <t>19641000</t>
  </si>
  <si>
    <t>աղբի պոլիեթիլենային պարկեր</t>
  </si>
  <si>
    <t>Þñç³Ï³ ÙÇç³í³ÛñÇ å³ßïå³ÝáõÃÛ³Ý ÝÛáõÃ»ñ</t>
  </si>
  <si>
    <t>39200000</t>
  </si>
  <si>
    <t>æñ³·Í»ñÇ í»ñ³Ýáñá·Ù³Ý Ñ³Ù³ñ ³ÝÑñ³Å»ßï ÝÛáõÃ»ñ</t>
  </si>
  <si>
    <t>Ժամային ռելե</t>
  </si>
  <si>
    <t>31321201</t>
  </si>
  <si>
    <t>Ներկայացուցչական ծառայություններ</t>
  </si>
  <si>
    <t>նկարահանում ,տեսանյութի պատրաստում</t>
  </si>
  <si>
    <t>Զանազան փառատոնների կազմակերպում</t>
  </si>
  <si>
    <t>ներկայացման կազմակերպում</t>
  </si>
  <si>
    <t>ÎñáÝ³Ï³Ý ¨ Ñ³ë³ñ³Ï³Ï³Ý ³ÛÉ Í³é³ÛáõÃÛáõÝÝ» բաժին08,խումբ 04,դաս-03,ծրագիր 51</t>
  </si>
  <si>
    <t>Գենդերազգայուն միջ.իրականացում /Աշխատաշուկայում անմրցունակ կանանց կարողություններ զարգացում/</t>
  </si>
  <si>
    <t>Սուբսիդիա ՆՈՒՀ երին</t>
  </si>
  <si>
    <t>Մասնագիտական ծառայություններ</t>
  </si>
  <si>
    <t>Կարիչ միջին</t>
  </si>
  <si>
    <t>Կարիչ մեծ</t>
  </si>
  <si>
    <t>30197322</t>
  </si>
  <si>
    <t>Բլոկնոտ</t>
  </si>
  <si>
    <t>Մարկեր գրատախտակի</t>
  </si>
  <si>
    <t>Ֆլիպչարտ</t>
  </si>
  <si>
    <t>Գրենական պիտույքներ</t>
  </si>
  <si>
    <t>39224332</t>
  </si>
  <si>
    <t>Դույլ քամիչով T130016</t>
  </si>
  <si>
    <t>հատակ մաքրելու ձողափայտեր</t>
  </si>
  <si>
    <t>Օդափոխիչներ</t>
  </si>
  <si>
    <t xml:space="preserve">երկարացման Լար հոսանքի </t>
  </si>
  <si>
    <t>Աղբի տոպրակներ 30լ 30հատ</t>
  </si>
  <si>
    <t>Աղբի տոպրակներ 35լ 15 հատ</t>
  </si>
  <si>
    <t>Հեղուկ օճառ</t>
  </si>
  <si>
    <t>Թուղթ զուգարանիTP 2pl 12x8-170</t>
  </si>
  <si>
    <t>Ցինյա</t>
  </si>
  <si>
    <t>Ցելոզիա</t>
  </si>
  <si>
    <t>Բեգունիա</t>
  </si>
  <si>
    <t xml:space="preserve">ÀÝ¹Ñ³Ýáõñ µÝáõÛÃÇ Ñ³Ýñ³ÛÇÝ Í³é³ÛáõÃÛáõÝÝ»ñ                </t>
  </si>
  <si>
    <t>Հողամասերի,բնակելի և ոչ բնակելի տարածքների չափագրման մասնագիտ.ծառայություններ</t>
  </si>
  <si>
    <t>անշարժ գույքի գնահատման  մասնագիտ.ծառայություններ</t>
  </si>
  <si>
    <t>դրամ</t>
  </si>
  <si>
    <t>ախտահանող նյութեր</t>
  </si>
  <si>
    <t>Ծառայություններ</t>
  </si>
  <si>
    <t xml:space="preserve"> SBL-HP-30-65K-E27 լամպեր</t>
  </si>
  <si>
    <t>Քաղաքացիական պաշտպանություն                         բաժին02,խումբ 02,դաս-01,ծրագիր 51</t>
  </si>
  <si>
    <t>ՄԱՍ3</t>
  </si>
  <si>
    <t>30197635</t>
  </si>
  <si>
    <t>39292500</t>
  </si>
  <si>
    <t>30141100</t>
  </si>
  <si>
    <t>30192125</t>
  </si>
  <si>
    <t>39263310</t>
  </si>
  <si>
    <t>30193600</t>
  </si>
  <si>
    <t>35821400</t>
  </si>
  <si>
    <t>39263521</t>
  </si>
  <si>
    <t>30197621</t>
  </si>
  <si>
    <t>39835000</t>
  </si>
  <si>
    <t>39714100</t>
  </si>
  <si>
    <t>39831245</t>
  </si>
  <si>
    <t>33761100</t>
  </si>
  <si>
    <t>39831283</t>
  </si>
  <si>
    <t xml:space="preserve">հատակի լաթ </t>
  </si>
  <si>
    <t>²í»ÉÝ»ñ</t>
  </si>
  <si>
    <t>31521200</t>
  </si>
  <si>
    <t>1 3121200</t>
  </si>
  <si>
    <t>2 3121200</t>
  </si>
  <si>
    <t>Դրոշ/1,5*2մ/</t>
  </si>
  <si>
    <t>Դրոշ/50*105սմ/</t>
  </si>
  <si>
    <t>Մարտկոց</t>
  </si>
  <si>
    <t>Յուղ MOBIL DELVAC MX EXTRA</t>
  </si>
  <si>
    <t>լիտր</t>
  </si>
  <si>
    <t>Տեղի ճանապարհային տրանսպորտ/ բաժին04,խումբ 05,դաս-01,ծրագիր 51/</t>
  </si>
  <si>
    <t>LED SBL-FLL30-65Kլուսարձակներ,30 վտ</t>
  </si>
  <si>
    <t>LED SBL-FLL30-65Kլուսարձակներ,50 վտ</t>
  </si>
  <si>
    <t>31321290</t>
  </si>
  <si>
    <t>Էլեկտրական լար ԱՊՎ 1*16 մմ</t>
  </si>
  <si>
    <t>Թուղթ A4 /21x29,7/</t>
  </si>
  <si>
    <t>Թուղթ A3 /29,7x42/</t>
  </si>
  <si>
    <t>Թուղթ A4 գծագրական</t>
  </si>
  <si>
    <t>Թղթապանակ /Արագակար/</t>
  </si>
  <si>
    <t>սկոչ՝ թղթից լայն</t>
  </si>
  <si>
    <t>սկոչ՝ նեղ</t>
  </si>
  <si>
    <t>սկոչ՝ լայն</t>
  </si>
  <si>
    <t>Բենզին /ռեգուլյար/</t>
  </si>
  <si>
    <t xml:space="preserve"> LED Էլեկտրական լամպ EKO </t>
  </si>
  <si>
    <t>Էլ.սարքավորումների, համակարգիչների նորոգում</t>
  </si>
  <si>
    <t>տրանսպ. միջ. վերանորոգում և պահպանում</t>
  </si>
  <si>
    <t>կարճ  մեխակ</t>
  </si>
  <si>
    <t>հանդապահի ծառայություններ</t>
  </si>
  <si>
    <t>98111140</t>
  </si>
  <si>
    <t>Անշարժ գույքի հասցեի  իրավունքի գրանցման, միասնական տեղեկանքի, տեղեկատվության տրամադրման ծառայություններ</t>
  </si>
  <si>
    <t>Էլեկտրական լար 10մմ</t>
  </si>
  <si>
    <t>Էլեկտրական լար 6 մմ</t>
  </si>
  <si>
    <t>Ü³Ë³¹åñáó³Ï³Ý ÏñÃáõÃÛáõÝ  բաժին 09, խումբ 01, դաս-01, ծրագիր 51</t>
  </si>
  <si>
    <t>Ձայնային սարքավորումներ</t>
  </si>
  <si>
    <t>Խոտհնձիչ մեքենա</t>
  </si>
  <si>
    <t>Ջրի հովացման համակարգ</t>
  </si>
  <si>
    <t>Անվանումը  -   2023թ.  գնումների պլան</t>
  </si>
  <si>
    <t>31685000</t>
  </si>
  <si>
    <t>09211110</t>
  </si>
  <si>
    <t>09132200</t>
  </si>
  <si>
    <t>09411710</t>
  </si>
  <si>
    <t>Տեղ համայնքի Վաղատուր բնակավայրի  վարչական շենքի տանիքի վերանորոգման ճարտարապետական նախագծանախահաշվային աշխատանքներ</t>
  </si>
  <si>
    <t>Տեղ համայնքի Վաղատուր բնակավայրի  վարչական շենքի տանիքի վերանորոգման շինարարական աշխատանքներ</t>
  </si>
  <si>
    <t>Տեղ համայնքի Վաղատուր բնակավայրի  վարչական շենքի տանիքի վերանորոգման աշխատանքների տեխնիկական հսկողություն</t>
  </si>
  <si>
    <t>Տեղ համայնքի Վաղատուր բնակավայրի  վարչական շենքի տանիքի վերանորոգման աշխատանքների հեղինակային հսկողություն</t>
  </si>
  <si>
    <t>Տեղ համայնքի Վաղատուր բնակավայրի խմելու ջրի ջրագծի կառուցման  ճարտարապետական նախագծանախահաշվային աշխատանքներ</t>
  </si>
  <si>
    <t>Տեղ համայնքի Վաղատուր բնակավայրի խմելու ջրի ջրագծի կառուցման  շինարարական աշխատանքներ</t>
  </si>
  <si>
    <t>Տեղ համայնքի Վաղատուր բնակավայրի խմելու ջրի ջրագծի կառուցման   աշխատանքների տեխնիկական հսկողություն</t>
  </si>
  <si>
    <t>Տեղ համայնքի Վաղատուր բնակավայրի խմելու ջրի ջրագծի կառուցման   աշխատանքների հեղինակային հսկողություն</t>
  </si>
  <si>
    <t>Տեղ համայնքի Տեղ բնակավայրի ոռոգման ներտնտեսային ցանցի կառուցման 3-րդ փուլի շինարարական աշխատանքներ</t>
  </si>
  <si>
    <t>Տեղ համայնքի Կոռնիձոր բնակավայրում ֆոտովոլտային կայանի  կառուցման ճարտարապետական նախագծանախահաշվային աշխատանքներ</t>
  </si>
  <si>
    <t>Տեղ համայնքի Վաղատուր  բնակավայրի  վարչական շենքի առաջին հարկում վերանորոգվող նախակրթարանի շինարարական աշխատանքներում սեփական համաներդրում</t>
  </si>
  <si>
    <t>Տեղ համայնքի Կոռնիձոր բնակավայրում ֆոտովոլտային կայանի  կառուցման սեփական համաներդրում</t>
  </si>
  <si>
    <t>Տեղ համայնքի Տեղ բնակավայրի  Քարագլուխ-Հին Շեն-Ղաշար խմելու ջրի ջրագծի կառուցման ճարտարապետական նախագծանախահաշվային աշխատանքներ  աշխատանքներ</t>
  </si>
  <si>
    <t>Տեղ համայնքի Տեղ բնակավայրի  Քարագլուխ-Հին Շեն-Ղաշար խմելու ջրի ջրագծի կառուցման սեփական համաներդրում</t>
  </si>
  <si>
    <t>Տեղ համայնքի Քարաշեն և Խնածախ բնակավայրերում խաղահրապարակների և ժամանցային կենտրոնների կառուցման աշխատանքների սեփական համաներդրում</t>
  </si>
  <si>
    <t>Տեղ համայնքի Քարաշեն և Խնածախ բնակավայրերում խաղահրապարակների և ժամանցային կենտրոնների կառուցման տեխնիկական հսկողության ծառայություններ</t>
  </si>
  <si>
    <t>Տեղ համայնքի Քարաշեն և Խնածախ բնակավայրերում խաղահրապարակների և ժամանցային կենտրոնների կառուցման հեղինակային հսկողության ծառայություններ</t>
  </si>
  <si>
    <t>Տեղ համայնքի Խոզնավար բնակավայրում խաղահրապարակի և ժամանցային կենտրոնների կառուցման աշխատանքների սեփական համաներդրում</t>
  </si>
  <si>
    <t>Տեղ համայնքի Տեղ բնակավայրի Մելիք Բարխուդարի ամարաթից դեպի Մ2 մայրուղի տանող ճոճվող կամուրջի կառուցման աշխատանքնեի հեղինակային  հսկողություն</t>
  </si>
  <si>
    <t>Տեղ համայնքի Տեղ բնակավայրի Մելիք Բարխուդարի ամարաթից դեպի Մ2 մայրուղի տանող ճոճվող կամուրջի կառուցման աշխատանքների տեխնիկական հսկողություն</t>
  </si>
  <si>
    <t>Տեղ համայնքի Տեղ բնակավայրի Մելիք Բարխուդարի ամարաթից դեպի Մ2 մայրուղի տանող ճոճվող կամուրջի կառուցման աշխատանքների սեփական համաներդրում</t>
  </si>
  <si>
    <t xml:space="preserve">Տեղ համայնքի Տեղ բնակավայրի Մելիք Բարխուդարի ամարաթից դեպի Մ2 մայրուղի տանող ճոճվող կամուրջի կառուցման ճարտարապետական նախագծանախահաշվային աշխատանքներ </t>
  </si>
  <si>
    <t>Տեղ համայնքի Խնածախ բնակավայրի վարչական շենքի տանիքի վերանորոգման ճարտարապետական նախագծանախահաշվային աշխատանքներ</t>
  </si>
  <si>
    <t>Տեղ համայնքի Խնածախ բնակավայրի վարչական շենքի տանիքի վերանորոգման շինարարական  աշխատանքներ</t>
  </si>
  <si>
    <t>Տեղ համայնքի Խնածախ բնակավայրի վարչական շենքի տանիքի վերանորոգման  աշխատանքների հեղինակային հսկողություն</t>
  </si>
  <si>
    <t>Տեղ համայնքի Խնածախ բնակավայրի վարչական շենքի տանիքի վերանորոգման  աշխատանքների տեխնիկական հսկողություն</t>
  </si>
  <si>
    <t xml:space="preserve"> «ՏՀԶՎԿ» ՀԿ-ի ,ՀԾ հաշվապահական համակարգչային ծառայություններից օգտվելու համար ընթացիկ սպասարկման վճարներ</t>
  </si>
  <si>
    <t>70331800 </t>
  </si>
  <si>
    <t>Տրանսպորտային նյութեր</t>
  </si>
  <si>
    <t>66511170</t>
  </si>
  <si>
    <t>Կառույցի ընթացիկ վերանորոգում</t>
  </si>
  <si>
    <t>45460000</t>
  </si>
  <si>
    <t>Տեղ համայնքում հակակարկտային կայանի կառուցման կառուցման սեփական համաներդրում</t>
  </si>
  <si>
    <t>Տեղ համայնքի Տեղ բնակավայրի Մ2 մայրուղուց դեպի Տեղի համայնքապետարան տանող ճանապարհի մայթեզրերի բարեկարգման աշխատանքների սեփական համաներդրում</t>
  </si>
  <si>
    <t>Համայնքի ղեկավար _____________________Դ.Ղուլունց</t>
  </si>
  <si>
    <t>30.05.2023թ.</t>
  </si>
  <si>
    <t>Տեղ համայնքի Տեղ բնակավայրի ոռոգման ներտնտեսային ցանցի կառուցման ճարտարապետական նախագծանախահաշվային աշխատանքներ</t>
  </si>
  <si>
    <t>Հավելված
ՀՀ Սյունիքի մարզի Տեղ համայնքի ղեկավարի 2023թվականի մայիսի 30-ի  N 84-Ա որոշման</t>
  </si>
  <si>
    <r>
      <t xml:space="preserve"> </t>
    </r>
    <r>
      <rPr>
        <sz val="9"/>
        <rFont val="Arial LatArm"/>
        <family val="2"/>
      </rPr>
      <t>¾Ý»ñ·»ïÇÏ  Í³é³ÛáõÃÛáõÝÝ»ñ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</si>
</sst>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(* #,##0.00_);_(* \(#,##0.00\);_(* &quot;-&quot;??_);_(@_)"/>
    <numFmt numFmtId="165" formatCode="0.0"/>
    <numFmt numFmtId="166" formatCode="_-* #,##0.00_р_._-;\-* #,##0.00_р_._-;_-* &quot;-&quot;??_р_._-;_-@_-"/>
    <numFmt numFmtId="167" formatCode="_-* #,##0\ _₽_-;\-* #,##0\ _₽_-;_-* &quot;-&quot;??\ _₽_-;_-@_-"/>
  </numFmts>
  <fonts count="4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10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</font>
    <font>
      <sz val="11"/>
      <color rgb="FFFF0000"/>
      <name val="Calibri"/>
      <family val="2"/>
    </font>
    <font>
      <sz val="11"/>
      <color rgb="FFFF0000"/>
      <name val="Arial LatArm"/>
      <family val="2"/>
    </font>
    <font>
      <sz val="11"/>
      <color rgb="FF9C6500"/>
      <name val="Calibri"/>
      <family val="2"/>
      <charset val="204"/>
      <scheme val="minor"/>
    </font>
    <font>
      <sz val="12"/>
      <name val="Arial Armenian"/>
      <family val="2"/>
    </font>
    <font>
      <b/>
      <sz val="11"/>
      <name val="Arial LatArm"/>
      <family val="2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Helv"/>
      <family val="2"/>
    </font>
    <font>
      <sz val="12"/>
      <color theme="1"/>
      <name val="Calibri"/>
      <family val="2"/>
      <charset val="204"/>
      <scheme val="minor"/>
    </font>
    <font>
      <sz val="12"/>
      <name val="Arial LatArm"/>
      <family val="2"/>
    </font>
    <font>
      <b/>
      <sz val="11"/>
      <color theme="1"/>
      <name val="Agg_Hand1"/>
    </font>
    <font>
      <sz val="10"/>
      <color theme="1"/>
      <name val="Arial LatArm"/>
      <family val="2"/>
    </font>
    <font>
      <sz val="11"/>
      <color theme="1"/>
      <name val="Arial LatArm"/>
      <family val="2"/>
    </font>
    <font>
      <b/>
      <sz val="10"/>
      <name val="Arial LatArm"/>
      <family val="2"/>
    </font>
    <font>
      <b/>
      <sz val="11"/>
      <color theme="1"/>
      <name val="Arial LatArm"/>
      <family val="2"/>
    </font>
    <font>
      <b/>
      <i/>
      <sz val="11"/>
      <color theme="1"/>
      <name val="Arial LatArm"/>
      <family val="2"/>
    </font>
    <font>
      <b/>
      <i/>
      <sz val="10"/>
      <color theme="1"/>
      <name val="Arial LatArm"/>
      <family val="2"/>
    </font>
    <font>
      <i/>
      <sz val="10"/>
      <color theme="1"/>
      <name val="Arial LatArm"/>
      <family val="2"/>
    </font>
    <font>
      <i/>
      <sz val="11"/>
      <color theme="1"/>
      <name val="Arial LatArm"/>
      <family val="2"/>
    </font>
    <font>
      <b/>
      <i/>
      <sz val="9"/>
      <name val="Arial LatArm"/>
      <family val="2"/>
    </font>
    <font>
      <b/>
      <i/>
      <sz val="10"/>
      <name val="Arial LatArm"/>
      <family val="2"/>
    </font>
    <font>
      <b/>
      <sz val="9"/>
      <name val="Arial LatArm"/>
      <family val="2"/>
    </font>
    <font>
      <b/>
      <i/>
      <sz val="12"/>
      <color theme="1"/>
      <name val="Arial LatArm"/>
      <family val="2"/>
    </font>
    <font>
      <sz val="12"/>
      <color theme="1"/>
      <name val="Arial LatArm"/>
      <family val="2"/>
    </font>
    <font>
      <b/>
      <sz val="10"/>
      <color theme="1"/>
      <name val="Arial LatArm"/>
      <family val="2"/>
    </font>
    <font>
      <i/>
      <sz val="9"/>
      <name val="Arial LatArm"/>
      <family val="2"/>
    </font>
    <font>
      <sz val="9"/>
      <name val="Arial LatArm"/>
      <family val="2"/>
    </font>
    <font>
      <b/>
      <sz val="9"/>
      <color indexed="8"/>
      <name val="Arial LatArm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0">
    <xf numFmtId="0" fontId="0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6" fillId="4" borderId="0" applyNumberFormat="0" applyBorder="0" applyAlignment="0" applyProtection="0"/>
    <xf numFmtId="0" fontId="20" fillId="0" borderId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19" borderId="21" applyNumberFormat="0" applyFont="0" applyAlignment="0" applyProtection="0"/>
    <xf numFmtId="9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23" fillId="0" borderId="0"/>
    <xf numFmtId="43" fontId="19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0" applyFont="1"/>
    <xf numFmtId="49" fontId="3" fillId="0" borderId="0" xfId="0" applyNumberFormat="1" applyFont="1" applyFill="1" applyAlignment="1">
      <alignment horizontal="left"/>
    </xf>
    <xf numFmtId="0" fontId="4" fillId="0" borderId="0" xfId="0" applyFont="1" applyFill="1" applyBorder="1"/>
    <xf numFmtId="0" fontId="5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49" fontId="6" fillId="0" borderId="0" xfId="0" applyNumberFormat="1" applyFont="1" applyBorder="1" applyAlignment="1">
      <alignment horizontal="center" vertical="center"/>
    </xf>
    <xf numFmtId="0" fontId="5" fillId="0" borderId="0" xfId="2" applyFont="1" applyFill="1" applyBorder="1" applyAlignment="1">
      <alignment wrapText="1"/>
    </xf>
    <xf numFmtId="49" fontId="3" fillId="0" borderId="0" xfId="1" applyNumberFormat="1" applyFont="1" applyFill="1" applyAlignment="1">
      <alignment horizontal="left"/>
    </xf>
    <xf numFmtId="0" fontId="0" fillId="0" borderId="0" xfId="0" applyBorder="1" applyAlignment="1">
      <alignment horizontal="center"/>
    </xf>
    <xf numFmtId="0" fontId="5" fillId="0" borderId="1" xfId="2" applyFont="1" applyFill="1" applyBorder="1" applyAlignment="1">
      <alignment wrapText="1"/>
    </xf>
    <xf numFmtId="49" fontId="3" fillId="0" borderId="0" xfId="2" applyNumberFormat="1" applyFont="1" applyFill="1" applyAlignment="1">
      <alignment horizontal="left"/>
    </xf>
    <xf numFmtId="0" fontId="4" fillId="0" borderId="0" xfId="2" applyFont="1" applyFill="1" applyBorder="1"/>
    <xf numFmtId="0" fontId="0" fillId="3" borderId="0" xfId="0" applyFill="1"/>
    <xf numFmtId="0" fontId="11" fillId="3" borderId="0" xfId="0" applyFont="1" applyFill="1"/>
    <xf numFmtId="49" fontId="6" fillId="0" borderId="0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/>
    <xf numFmtId="2" fontId="0" fillId="0" borderId="0" xfId="0" applyNumberFormat="1"/>
    <xf numFmtId="2" fontId="3" fillId="0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6" fillId="0" borderId="0" xfId="0" applyFont="1" applyFill="1" applyBorder="1" applyAlignment="1">
      <alignment horizontal="left" vertical="center" wrapText="1"/>
    </xf>
    <xf numFmtId="165" fontId="0" fillId="3" borderId="0" xfId="0" applyNumberFormat="1" applyFill="1"/>
    <xf numFmtId="165" fontId="0" fillId="0" borderId="0" xfId="0" applyNumberFormat="1"/>
    <xf numFmtId="0" fontId="11" fillId="0" borderId="0" xfId="0" applyFont="1"/>
    <xf numFmtId="0" fontId="12" fillId="0" borderId="0" xfId="0" applyFont="1"/>
    <xf numFmtId="49" fontId="14" fillId="0" borderId="0" xfId="0" applyNumberFormat="1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49" fontId="0" fillId="3" borderId="0" xfId="0" applyNumberFormat="1" applyFill="1"/>
    <xf numFmtId="1" fontId="0" fillId="0" borderId="0" xfId="0" applyNumberFormat="1"/>
    <xf numFmtId="0" fontId="16" fillId="3" borderId="0" xfId="7" applyFill="1"/>
    <xf numFmtId="165" fontId="17" fillId="3" borderId="0" xfId="0" applyNumberFormat="1" applyFont="1" applyFill="1" applyBorder="1"/>
    <xf numFmtId="0" fontId="0" fillId="0" borderId="0" xfId="0" applyBorder="1" applyAlignment="1"/>
    <xf numFmtId="167" fontId="5" fillId="3" borderId="1" xfId="5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 applyFill="1" applyBorder="1"/>
    <xf numFmtId="0" fontId="0" fillId="20" borderId="1" xfId="0" applyFill="1" applyBorder="1" applyAlignment="1">
      <alignment horizontal="center" vertical="center"/>
    </xf>
    <xf numFmtId="0" fontId="18" fillId="20" borderId="1" xfId="0" applyFont="1" applyFill="1" applyBorder="1" applyAlignment="1">
      <alignment horizontal="center" vertical="center" wrapText="1"/>
    </xf>
    <xf numFmtId="49" fontId="3" fillId="3" borderId="0" xfId="0" applyNumberFormat="1" applyFont="1" applyFill="1" applyAlignment="1">
      <alignment horizontal="left"/>
    </xf>
    <xf numFmtId="0" fontId="4" fillId="3" borderId="0" xfId="0" applyFont="1" applyFill="1" applyBorder="1"/>
    <xf numFmtId="0" fontId="12" fillId="3" borderId="0" xfId="0" applyFont="1" applyFill="1" applyAlignment="1">
      <alignment horizontal="left"/>
    </xf>
    <xf numFmtId="0" fontId="12" fillId="3" borderId="0" xfId="0" applyFont="1" applyFill="1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7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5" fillId="3" borderId="0" xfId="0" applyFont="1" applyFill="1" applyBorder="1"/>
    <xf numFmtId="49" fontId="5" fillId="0" borderId="6" xfId="0" applyNumberFormat="1" applyFont="1" applyBorder="1" applyAlignment="1">
      <alignment horizontal="center" vertical="center"/>
    </xf>
    <xf numFmtId="0" fontId="27" fillId="0" borderId="1" xfId="0" applyFont="1" applyBorder="1"/>
    <xf numFmtId="0" fontId="28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wrapText="1"/>
    </xf>
    <xf numFmtId="49" fontId="27" fillId="0" borderId="6" xfId="0" applyNumberFormat="1" applyFont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49" fontId="5" fillId="0" borderId="7" xfId="0" applyNumberFormat="1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49" fontId="4" fillId="0" borderId="6" xfId="2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29" fillId="0" borderId="18" xfId="0" applyNumberFormat="1" applyFont="1" applyFill="1" applyBorder="1" applyAlignment="1">
      <alignment horizontal="center" vertical="center" wrapText="1"/>
    </xf>
    <xf numFmtId="49" fontId="29" fillId="0" borderId="6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27" fillId="3" borderId="6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vertical="center"/>
    </xf>
    <xf numFmtId="49" fontId="28" fillId="3" borderId="6" xfId="7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vertical="center"/>
    </xf>
    <xf numFmtId="0" fontId="27" fillId="3" borderId="1" xfId="0" applyFont="1" applyFill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1" fontId="27" fillId="3" borderId="1" xfId="0" applyNumberFormat="1" applyFont="1" applyFill="1" applyBorder="1" applyAlignment="1">
      <alignment vertical="center"/>
    </xf>
    <xf numFmtId="0" fontId="27" fillId="0" borderId="1" xfId="0" applyFont="1" applyBorder="1" applyAlignment="1"/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" fontId="5" fillId="2" borderId="1" xfId="0" applyNumberFormat="1" applyFont="1" applyFill="1" applyBorder="1" applyAlignment="1"/>
    <xf numFmtId="1" fontId="5" fillId="2" borderId="1" xfId="0" applyNumberFormat="1" applyFont="1" applyFill="1" applyBorder="1" applyAlignment="1">
      <alignment vertical="center"/>
    </xf>
    <xf numFmtId="0" fontId="28" fillId="0" borderId="1" xfId="0" applyFont="1" applyBorder="1"/>
    <xf numFmtId="0" fontId="5" fillId="0" borderId="1" xfId="0" applyFont="1" applyBorder="1" applyAlignment="1">
      <alignment horizontal="right" vertical="center"/>
    </xf>
    <xf numFmtId="0" fontId="27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28" fillId="0" borderId="4" xfId="0" applyFont="1" applyBorder="1" applyAlignment="1">
      <alignment horizontal="center" vertical="center"/>
    </xf>
    <xf numFmtId="49" fontId="32" fillId="3" borderId="6" xfId="0" applyNumberFormat="1" applyFont="1" applyFill="1" applyBorder="1" applyAlignment="1">
      <alignment horizontal="center" vertical="center"/>
    </xf>
    <xf numFmtId="0" fontId="32" fillId="3" borderId="1" xfId="0" applyFont="1" applyFill="1" applyBorder="1"/>
    <xf numFmtId="0" fontId="27" fillId="3" borderId="4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right" vertical="center"/>
    </xf>
    <xf numFmtId="49" fontId="32" fillId="0" borderId="6" xfId="0" applyNumberFormat="1" applyFont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167" fontId="5" fillId="0" borderId="1" xfId="59" applyNumberFormat="1" applyFont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167" fontId="28" fillId="3" borderId="1" xfId="59" applyNumberFormat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/>
    </xf>
    <xf numFmtId="0" fontId="32" fillId="0" borderId="1" xfId="0" applyFont="1" applyBorder="1"/>
    <xf numFmtId="0" fontId="27" fillId="0" borderId="4" xfId="0" applyFont="1" applyBorder="1" applyAlignment="1">
      <alignment horizontal="center" vertical="center"/>
    </xf>
    <xf numFmtId="0" fontId="35" fillId="0" borderId="14" xfId="0" applyNumberFormat="1" applyFont="1" applyFill="1" applyBorder="1" applyAlignment="1">
      <alignment horizontal="center" vertical="center" wrapText="1"/>
    </xf>
    <xf numFmtId="0" fontId="36" fillId="0" borderId="4" xfId="0" applyFont="1" applyBorder="1" applyAlignment="1">
      <alignment vertical="center" wrapText="1"/>
    </xf>
    <xf numFmtId="167" fontId="27" fillId="3" borderId="4" xfId="59" applyNumberFormat="1" applyFont="1" applyFill="1" applyBorder="1" applyAlignment="1">
      <alignment horizontal="center" vertical="center"/>
    </xf>
    <xf numFmtId="0" fontId="37" fillId="0" borderId="14" xfId="0" applyNumberFormat="1" applyFont="1" applyFill="1" applyBorder="1" applyAlignment="1">
      <alignment horizontal="center" vertical="center" wrapText="1"/>
    </xf>
    <xf numFmtId="0" fontId="36" fillId="0" borderId="4" xfId="0" applyFont="1" applyBorder="1" applyAlignment="1">
      <alignment wrapText="1"/>
    </xf>
    <xf numFmtId="0" fontId="36" fillId="0" borderId="17" xfId="0" applyFont="1" applyBorder="1" applyAlignment="1">
      <alignment wrapText="1"/>
    </xf>
    <xf numFmtId="0" fontId="36" fillId="0" borderId="17" xfId="0" applyFont="1" applyBorder="1" applyAlignment="1">
      <alignment horizontal="left" wrapText="1"/>
    </xf>
    <xf numFmtId="49" fontId="38" fillId="0" borderId="6" xfId="0" applyNumberFormat="1" applyFont="1" applyBorder="1" applyAlignment="1">
      <alignment horizontal="center" vertical="center"/>
    </xf>
    <xf numFmtId="0" fontId="38" fillId="0" borderId="4" xfId="0" applyFont="1" applyFill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39" fillId="3" borderId="1" xfId="0" applyFont="1" applyFill="1" applyBorder="1" applyAlignment="1">
      <alignment horizontal="center" vertical="center"/>
    </xf>
    <xf numFmtId="49" fontId="27" fillId="3" borderId="1" xfId="0" applyNumberFormat="1" applyFont="1" applyFill="1" applyBorder="1" applyAlignment="1">
      <alignment horizontal="center" vertical="center"/>
    </xf>
    <xf numFmtId="167" fontId="27" fillId="3" borderId="1" xfId="59" applyNumberFormat="1" applyFont="1" applyFill="1" applyBorder="1" applyAlignment="1">
      <alignment horizontal="center" vertical="center"/>
    </xf>
    <xf numFmtId="167" fontId="4" fillId="0" borderId="1" xfId="59" applyNumberFormat="1" applyFont="1" applyBorder="1" applyAlignment="1">
      <alignment horizontal="center" vertical="center"/>
    </xf>
    <xf numFmtId="0" fontId="37" fillId="20" borderId="18" xfId="0" applyNumberFormat="1" applyFont="1" applyFill="1" applyBorder="1" applyAlignment="1">
      <alignment horizontal="center" vertical="top" wrapText="1" readingOrder="1"/>
    </xf>
    <xf numFmtId="0" fontId="37" fillId="20" borderId="8" xfId="0" applyNumberFormat="1" applyFont="1" applyFill="1" applyBorder="1" applyAlignment="1">
      <alignment horizontal="center" vertical="top" wrapText="1" readingOrder="1"/>
    </xf>
    <xf numFmtId="0" fontId="27" fillId="20" borderId="1" xfId="0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167" fontId="27" fillId="20" borderId="1" xfId="59" applyNumberFormat="1" applyFont="1" applyFill="1" applyBorder="1" applyAlignment="1">
      <alignment horizontal="center" vertical="center"/>
    </xf>
    <xf numFmtId="167" fontId="31" fillId="0" borderId="1" xfId="59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0" fontId="33" fillId="0" borderId="9" xfId="0" applyFont="1" applyFill="1" applyBorder="1" applyAlignment="1">
      <alignment horizontal="left" vertical="center" wrapText="1"/>
    </xf>
    <xf numFmtId="167" fontId="27" fillId="0" borderId="1" xfId="59" applyNumberFormat="1" applyFont="1" applyBorder="1" applyAlignment="1">
      <alignment horizontal="center" vertical="center"/>
    </xf>
    <xf numFmtId="49" fontId="32" fillId="0" borderId="18" xfId="0" applyNumberFormat="1" applyFont="1" applyBorder="1" applyAlignment="1">
      <alignment horizontal="center" vertical="center"/>
    </xf>
    <xf numFmtId="167" fontId="28" fillId="20" borderId="1" xfId="59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37" fillId="20" borderId="6" xfId="0" applyNumberFormat="1" applyFont="1" applyFill="1" applyBorder="1" applyAlignment="1">
      <alignment horizontal="center" vertical="top" wrapText="1" readingOrder="1"/>
    </xf>
    <xf numFmtId="167" fontId="28" fillId="0" borderId="0" xfId="59" applyNumberFormat="1" applyFont="1" applyAlignment="1">
      <alignment horizontal="center" vertical="center"/>
    </xf>
    <xf numFmtId="0" fontId="32" fillId="0" borderId="6" xfId="0" applyFont="1" applyFill="1" applyBorder="1" applyAlignment="1">
      <alignment horizontal="left" vertical="center" wrapText="1"/>
    </xf>
    <xf numFmtId="49" fontId="27" fillId="0" borderId="17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167" fontId="34" fillId="0" borderId="1" xfId="59" applyNumberFormat="1" applyFont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49" fontId="36" fillId="0" borderId="7" xfId="0" applyNumberFormat="1" applyFont="1" applyFill="1" applyBorder="1" applyAlignment="1">
      <alignment vertical="top" wrapText="1"/>
    </xf>
    <xf numFmtId="167" fontId="28" fillId="0" borderId="1" xfId="59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49" fontId="36" fillId="0" borderId="9" xfId="0" applyNumberFormat="1" applyFont="1" applyFill="1" applyBorder="1" applyAlignment="1">
      <alignment vertical="top" wrapText="1"/>
    </xf>
    <xf numFmtId="49" fontId="40" fillId="20" borderId="18" xfId="0" applyNumberFormat="1" applyFont="1" applyFill="1" applyBorder="1" applyAlignment="1">
      <alignment horizontal="center" vertical="center" wrapText="1"/>
    </xf>
    <xf numFmtId="49" fontId="40" fillId="20" borderId="6" xfId="0" applyNumberFormat="1" applyFont="1" applyFill="1" applyBorder="1" applyAlignment="1">
      <alignment horizontal="center" vertical="center" wrapText="1"/>
    </xf>
    <xf numFmtId="167" fontId="5" fillId="20" borderId="1" xfId="59" applyNumberFormat="1" applyFont="1" applyFill="1" applyBorder="1" applyAlignment="1">
      <alignment horizontal="center" vertical="center"/>
    </xf>
    <xf numFmtId="0" fontId="35" fillId="20" borderId="18" xfId="0" applyNumberFormat="1" applyFont="1" applyFill="1" applyBorder="1" applyAlignment="1">
      <alignment horizontal="center" vertical="top" wrapText="1" readingOrder="1"/>
    </xf>
    <xf numFmtId="0" fontId="35" fillId="20" borderId="8" xfId="0" applyNumberFormat="1" applyFont="1" applyFill="1" applyBorder="1" applyAlignment="1">
      <alignment horizontal="center" vertical="top" wrapText="1" readingOrder="1"/>
    </xf>
    <xf numFmtId="0" fontId="28" fillId="20" borderId="1" xfId="0" applyFont="1" applyFill="1" applyBorder="1"/>
    <xf numFmtId="49" fontId="29" fillId="0" borderId="7" xfId="0" applyNumberFormat="1" applyFont="1" applyFill="1" applyBorder="1" applyAlignment="1">
      <alignment vertical="top" wrapText="1"/>
    </xf>
    <xf numFmtId="167" fontId="28" fillId="3" borderId="4" xfId="59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wrapText="1"/>
    </xf>
    <xf numFmtId="49" fontId="41" fillId="0" borderId="7" xfId="0" applyNumberFormat="1" applyFont="1" applyFill="1" applyBorder="1" applyAlignment="1">
      <alignment vertical="top" wrapText="1"/>
    </xf>
    <xf numFmtId="49" fontId="27" fillId="0" borderId="9" xfId="0" applyNumberFormat="1" applyFont="1" applyBorder="1" applyAlignment="1">
      <alignment horizontal="center" vertical="center"/>
    </xf>
    <xf numFmtId="49" fontId="41" fillId="0" borderId="9" xfId="0" applyNumberFormat="1" applyFont="1" applyFill="1" applyBorder="1" applyAlignment="1">
      <alignment vertical="top" wrapText="1"/>
    </xf>
    <xf numFmtId="0" fontId="31" fillId="0" borderId="1" xfId="0" applyFont="1" applyBorder="1" applyAlignment="1">
      <alignment horizontal="left" vertical="center"/>
    </xf>
    <xf numFmtId="0" fontId="34" fillId="0" borderId="4" xfId="0" applyFont="1" applyBorder="1" applyAlignment="1">
      <alignment horizontal="center" vertical="center"/>
    </xf>
    <xf numFmtId="167" fontId="34" fillId="0" borderId="4" xfId="59" applyNumberFormat="1" applyFont="1" applyBorder="1" applyAlignment="1">
      <alignment horizontal="center" vertical="center"/>
    </xf>
    <xf numFmtId="0" fontId="34" fillId="0" borderId="4" xfId="0" applyFont="1" applyBorder="1" applyAlignment="1">
      <alignment horizontal="right" vertical="center"/>
    </xf>
    <xf numFmtId="0" fontId="27" fillId="0" borderId="4" xfId="0" applyFont="1" applyBorder="1" applyAlignment="1">
      <alignment horizontal="right" vertical="center"/>
    </xf>
    <xf numFmtId="0" fontId="40" fillId="0" borderId="6" xfId="0" applyFont="1" applyBorder="1" applyAlignment="1">
      <alignment horizontal="center" vertical="center"/>
    </xf>
    <xf numFmtId="0" fontId="28" fillId="0" borderId="4" xfId="0" applyFont="1" applyBorder="1" applyAlignment="1">
      <alignment horizontal="right" vertical="center"/>
    </xf>
    <xf numFmtId="49" fontId="36" fillId="0" borderId="19" xfId="0" applyNumberFormat="1" applyFont="1" applyFill="1" applyBorder="1" applyAlignment="1">
      <alignment vertical="top" wrapText="1"/>
    </xf>
    <xf numFmtId="49" fontId="43" fillId="0" borderId="11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center"/>
    </xf>
    <xf numFmtId="49" fontId="36" fillId="2" borderId="13" xfId="0" applyNumberFormat="1" applyFont="1" applyFill="1" applyBorder="1" applyAlignment="1">
      <alignment vertical="top" wrapText="1"/>
    </xf>
    <xf numFmtId="0" fontId="28" fillId="2" borderId="1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167" fontId="34" fillId="2" borderId="4" xfId="59" applyNumberFormat="1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right" vertical="center"/>
    </xf>
    <xf numFmtId="49" fontId="35" fillId="0" borderId="7" xfId="0" applyNumberFormat="1" applyFont="1" applyFill="1" applyBorder="1" applyAlignment="1">
      <alignment vertical="top" wrapText="1"/>
    </xf>
    <xf numFmtId="49" fontId="43" fillId="0" borderId="10" xfId="0" applyNumberFormat="1" applyFont="1" applyFill="1" applyBorder="1" applyAlignment="1">
      <alignment vertical="top" wrapText="1"/>
    </xf>
    <xf numFmtId="167" fontId="28" fillId="0" borderId="1" xfId="59" applyNumberFormat="1" applyFont="1" applyBorder="1" applyAlignment="1">
      <alignment horizontal="center" vertical="center"/>
    </xf>
    <xf numFmtId="167" fontId="27" fillId="0" borderId="4" xfId="59" applyNumberFormat="1" applyFont="1" applyBorder="1" applyAlignment="1">
      <alignment horizontal="center" vertical="center"/>
    </xf>
    <xf numFmtId="49" fontId="43" fillId="0" borderId="1" xfId="0" applyNumberFormat="1" applyFont="1" applyFill="1" applyBorder="1" applyAlignment="1">
      <alignment vertical="top" wrapText="1"/>
    </xf>
    <xf numFmtId="0" fontId="37" fillId="20" borderId="20" xfId="0" applyNumberFormat="1" applyFont="1" applyFill="1" applyBorder="1" applyAlignment="1">
      <alignment horizontal="center" vertical="center" wrapText="1" readingOrder="1"/>
    </xf>
    <xf numFmtId="0" fontId="37" fillId="20" borderId="8" xfId="0" applyNumberFormat="1" applyFont="1" applyFill="1" applyBorder="1" applyAlignment="1">
      <alignment horizontal="center" vertical="center" wrapText="1" readingOrder="1"/>
    </xf>
    <xf numFmtId="0" fontId="28" fillId="20" borderId="0" xfId="0" applyFont="1" applyFill="1" applyAlignment="1">
      <alignment horizontal="center"/>
    </xf>
    <xf numFmtId="0" fontId="28" fillId="20" borderId="0" xfId="0" applyFont="1" applyFill="1"/>
    <xf numFmtId="0" fontId="28" fillId="20" borderId="1" xfId="0" applyFont="1" applyFill="1" applyBorder="1" applyAlignment="1">
      <alignment horizontal="center"/>
    </xf>
    <xf numFmtId="49" fontId="32" fillId="0" borderId="17" xfId="0" applyNumberFormat="1" applyFont="1" applyBorder="1" applyAlignment="1">
      <alignment horizontal="center" vertical="center"/>
    </xf>
    <xf numFmtId="0" fontId="32" fillId="0" borderId="4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49" fontId="4" fillId="0" borderId="9" xfId="2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/>
    <xf numFmtId="0" fontId="28" fillId="0" borderId="0" xfId="0" applyFont="1" applyBorder="1" applyAlignment="1">
      <alignment horizontal="center"/>
    </xf>
    <xf numFmtId="0" fontId="30" fillId="0" borderId="0" xfId="0" applyFont="1" applyAlignment="1">
      <alignment horizontal="center" vertical="center"/>
    </xf>
  </cellXfs>
  <cellStyles count="60">
    <cellStyle name="20% - Акцент1" xfId="9"/>
    <cellStyle name="20% - Акцент2" xfId="10"/>
    <cellStyle name="20% - Акцент3" xfId="11"/>
    <cellStyle name="20% - Акцент4" xfId="12"/>
    <cellStyle name="20% - Акцент5" xfId="13"/>
    <cellStyle name="20% - Акцент6" xfId="14"/>
    <cellStyle name="40% - Акцент1" xfId="15"/>
    <cellStyle name="40% - Акцент2" xfId="16"/>
    <cellStyle name="40% - Акцент3" xfId="17"/>
    <cellStyle name="40% - Акцент4" xfId="18"/>
    <cellStyle name="40% - Акцент5" xfId="19"/>
    <cellStyle name="40% - Акцент6" xfId="20"/>
    <cellStyle name="60% - Акцент1" xfId="21"/>
    <cellStyle name="60% - Акцент2" xfId="22"/>
    <cellStyle name="60% - Акцент3" xfId="23"/>
    <cellStyle name="60% - Акцент4" xfId="24"/>
    <cellStyle name="60% - Акцент5" xfId="25"/>
    <cellStyle name="60% - Акцент6" xfId="26"/>
    <cellStyle name="Comma 2" xfId="27"/>
    <cellStyle name="Comma 3" xfId="28"/>
    <cellStyle name="Comma 4" xfId="29"/>
    <cellStyle name="Normal 10" xfId="30"/>
    <cellStyle name="Normal 10 2" xfId="31"/>
    <cellStyle name="Normal 10_+2017tAyntap Henapat" xfId="32"/>
    <cellStyle name="Normal 11" xfId="33"/>
    <cellStyle name="Normal 12" xfId="8"/>
    <cellStyle name="Normal 2" xfId="3"/>
    <cellStyle name="Normal 2 2" xfId="5"/>
    <cellStyle name="Normal 2 2 2" xfId="34"/>
    <cellStyle name="Normal 2 2 3" xfId="35"/>
    <cellStyle name="Normal 2 3" xfId="36"/>
    <cellStyle name="Normal 2 4" xfId="37"/>
    <cellStyle name="Normal 2 5" xfId="38"/>
    <cellStyle name="Normal 2_1.Копия SMETA BANADZEV-26.08.2015 (1) (1)" xfId="39"/>
    <cellStyle name="Normal 3" xfId="40"/>
    <cellStyle name="Normal 3 2" xfId="41"/>
    <cellStyle name="Normal 3 2 2" xfId="42"/>
    <cellStyle name="Normal 3 3" xfId="43"/>
    <cellStyle name="Normal 3 4" xfId="44"/>
    <cellStyle name="Normal 3_1.Копия SMETA BANADZEV-26.08.2015 (1) (1)" xfId="45"/>
    <cellStyle name="Normal 4" xfId="6"/>
    <cellStyle name="Normal 4 2" xfId="46"/>
    <cellStyle name="Normal 5" xfId="47"/>
    <cellStyle name="Normal 6" xfId="48"/>
    <cellStyle name="Normal 7" xfId="49"/>
    <cellStyle name="Normal 7 2" xfId="50"/>
    <cellStyle name="Normal 8" xfId="51"/>
    <cellStyle name="Normal 9" xfId="52"/>
    <cellStyle name="Note 2" xfId="53"/>
    <cellStyle name="Percent 2" xfId="54"/>
    <cellStyle name="Нейтральный" xfId="7" builtinId="28"/>
    <cellStyle name="Обычный" xfId="0" builtinId="0"/>
    <cellStyle name="Обычный 2" xfId="2"/>
    <cellStyle name="Обычный 2 2" xfId="4"/>
    <cellStyle name="Обычный 3" xfId="1"/>
    <cellStyle name="Обычный 3 2" xfId="56"/>
    <cellStyle name="Обычный 3 3" xfId="55"/>
    <cellStyle name="Обычный 3_111-Uxvac-Gjumri ostikanutjun" xfId="57"/>
    <cellStyle name="Стиль 1" xfId="58"/>
    <cellStyle name="Финансовый" xfId="59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4"/>
  <sheetViews>
    <sheetView tabSelected="1" view="pageBreakPreview" topLeftCell="A55" zoomScale="60" zoomScaleNormal="100" workbookViewId="0">
      <selection activeCell="M19" sqref="M19"/>
    </sheetView>
  </sheetViews>
  <sheetFormatPr defaultRowHeight="15"/>
  <cols>
    <col min="1" max="1" width="3.85546875" style="40" customWidth="1"/>
    <col min="2" max="2" width="12.5703125" style="79" customWidth="1"/>
    <col min="3" max="3" width="35.28515625" style="80" customWidth="1"/>
    <col min="4" max="4" width="7.85546875" style="83" customWidth="1"/>
    <col min="5" max="5" width="7.140625" style="80" customWidth="1"/>
    <col min="6" max="6" width="9.42578125" style="80" customWidth="1"/>
    <col min="7" max="7" width="15.140625" style="80" customWidth="1"/>
    <col min="8" max="8" width="10" style="80" customWidth="1"/>
    <col min="9" max="9" width="10.5703125" bestFit="1" customWidth="1"/>
    <col min="10" max="10" width="13.85546875" customWidth="1"/>
    <col min="11" max="11" width="11.85546875" bestFit="1" customWidth="1"/>
  </cols>
  <sheetData>
    <row r="1" spans="1:9" ht="18.75" customHeight="1">
      <c r="D1" s="81" t="s">
        <v>334</v>
      </c>
      <c r="E1" s="81"/>
      <c r="F1" s="81"/>
      <c r="G1" s="81"/>
      <c r="H1" s="81"/>
    </row>
    <row r="2" spans="1:9" ht="18.75" customHeight="1">
      <c r="D2" s="81"/>
      <c r="E2" s="81"/>
      <c r="F2" s="81"/>
      <c r="G2" s="81"/>
      <c r="H2" s="81"/>
    </row>
    <row r="3" spans="1:9" ht="18.75" customHeight="1">
      <c r="D3" s="81"/>
      <c r="E3" s="81"/>
      <c r="F3" s="81"/>
      <c r="G3" s="81"/>
      <c r="H3" s="81"/>
    </row>
    <row r="4" spans="1:9" s="50" customFormat="1" ht="8.25" customHeight="1">
      <c r="A4" s="40"/>
      <c r="B4" s="79"/>
      <c r="C4" s="82"/>
      <c r="D4" s="81"/>
      <c r="E4" s="81"/>
      <c r="F4" s="81"/>
      <c r="G4" s="81"/>
      <c r="H4" s="81"/>
    </row>
    <row r="5" spans="1:9">
      <c r="D5" s="81"/>
      <c r="E5" s="81"/>
      <c r="F5" s="81"/>
      <c r="G5" s="81"/>
      <c r="H5" s="81"/>
    </row>
    <row r="6" spans="1:9">
      <c r="A6" s="55" t="s">
        <v>93</v>
      </c>
    </row>
    <row r="7" spans="1:9">
      <c r="A7" s="55" t="s">
        <v>292</v>
      </c>
    </row>
    <row r="8" spans="1:9">
      <c r="A8" s="56" t="s">
        <v>0</v>
      </c>
    </row>
    <row r="9" spans="1:9">
      <c r="A9" s="56" t="s">
        <v>92</v>
      </c>
    </row>
    <row r="10" spans="1:9" ht="15" customHeight="1">
      <c r="A10" s="57" t="s">
        <v>332</v>
      </c>
    </row>
    <row r="11" spans="1:9">
      <c r="A11" s="60" t="s">
        <v>12</v>
      </c>
      <c r="B11" s="84" t="s">
        <v>1</v>
      </c>
      <c r="C11" s="85"/>
      <c r="D11" s="86"/>
      <c r="E11" s="87" t="s">
        <v>5</v>
      </c>
      <c r="F11" s="87" t="s">
        <v>6</v>
      </c>
      <c r="G11" s="87" t="s">
        <v>37</v>
      </c>
      <c r="H11" s="87" t="s">
        <v>7</v>
      </c>
      <c r="I11" s="59"/>
    </row>
    <row r="12" spans="1:9">
      <c r="A12" s="60"/>
      <c r="B12" s="88"/>
      <c r="C12" s="89"/>
      <c r="D12" s="90"/>
      <c r="E12" s="91"/>
      <c r="F12" s="91"/>
      <c r="G12" s="91"/>
      <c r="H12" s="91"/>
      <c r="I12" s="59"/>
    </row>
    <row r="13" spans="1:9" ht="71.25">
      <c r="A13" s="60"/>
      <c r="B13" s="92" t="s">
        <v>2</v>
      </c>
      <c r="C13" s="67" t="s">
        <v>3</v>
      </c>
      <c r="D13" s="93" t="s">
        <v>4</v>
      </c>
      <c r="E13" s="94"/>
      <c r="F13" s="94"/>
      <c r="G13" s="94"/>
      <c r="H13" s="94"/>
      <c r="I13" s="59"/>
    </row>
    <row r="14" spans="1:9">
      <c r="A14" s="39"/>
      <c r="B14" s="95" t="s">
        <v>91</v>
      </c>
      <c r="C14" s="96"/>
      <c r="D14" s="92"/>
      <c r="E14" s="97"/>
      <c r="F14" s="97"/>
      <c r="G14" s="97"/>
      <c r="H14" s="97"/>
      <c r="I14" s="11"/>
    </row>
    <row r="15" spans="1:9">
      <c r="A15" s="39"/>
      <c r="B15" s="98" t="s">
        <v>9</v>
      </c>
      <c r="C15" s="99" t="s">
        <v>8</v>
      </c>
      <c r="D15" s="99"/>
      <c r="E15" s="99"/>
      <c r="F15" s="99"/>
      <c r="G15" s="99"/>
      <c r="H15" s="99"/>
      <c r="I15" s="1"/>
    </row>
    <row r="16" spans="1:9">
      <c r="A16" s="39">
        <v>1</v>
      </c>
      <c r="B16" s="70" t="s">
        <v>242</v>
      </c>
      <c r="C16" s="63" t="s">
        <v>271</v>
      </c>
      <c r="D16" s="68" t="s">
        <v>105</v>
      </c>
      <c r="E16" s="100" t="s">
        <v>10</v>
      </c>
      <c r="F16" s="100">
        <v>3500</v>
      </c>
      <c r="G16" s="100">
        <f>F16*H16</f>
        <v>700000</v>
      </c>
      <c r="H16" s="100">
        <v>200</v>
      </c>
    </row>
    <row r="17" spans="1:8">
      <c r="A17" s="39">
        <v>2</v>
      </c>
      <c r="B17" s="70" t="s">
        <v>129</v>
      </c>
      <c r="C17" s="63" t="s">
        <v>272</v>
      </c>
      <c r="D17" s="68" t="s">
        <v>105</v>
      </c>
      <c r="E17" s="100" t="s">
        <v>38</v>
      </c>
      <c r="F17" s="100">
        <v>4000</v>
      </c>
      <c r="G17" s="100">
        <f>F17*H17</f>
        <v>8000</v>
      </c>
      <c r="H17" s="100">
        <v>2</v>
      </c>
    </row>
    <row r="18" spans="1:8">
      <c r="A18" s="39">
        <v>3</v>
      </c>
      <c r="B18" s="70" t="s">
        <v>130</v>
      </c>
      <c r="C18" s="63" t="s">
        <v>273</v>
      </c>
      <c r="D18" s="68" t="s">
        <v>105</v>
      </c>
      <c r="E18" s="100" t="s">
        <v>10</v>
      </c>
      <c r="F18" s="100">
        <v>200</v>
      </c>
      <c r="G18" s="100">
        <f>F18*H18</f>
        <v>8000</v>
      </c>
      <c r="H18" s="100">
        <v>40</v>
      </c>
    </row>
    <row r="19" spans="1:8">
      <c r="A19" s="39">
        <v>4</v>
      </c>
      <c r="B19" s="70" t="s">
        <v>155</v>
      </c>
      <c r="C19" s="63" t="s">
        <v>274</v>
      </c>
      <c r="D19" s="68" t="s">
        <v>105</v>
      </c>
      <c r="E19" s="100" t="s">
        <v>11</v>
      </c>
      <c r="F19" s="100">
        <v>80</v>
      </c>
      <c r="G19" s="100">
        <f t="shared" ref="G19:G78" si="0">F19*H19</f>
        <v>16000</v>
      </c>
      <c r="H19" s="100">
        <v>200</v>
      </c>
    </row>
    <row r="20" spans="1:8">
      <c r="A20" s="39">
        <v>5</v>
      </c>
      <c r="B20" s="70" t="s">
        <v>131</v>
      </c>
      <c r="C20" s="63" t="s">
        <v>39</v>
      </c>
      <c r="D20" s="68" t="s">
        <v>105</v>
      </c>
      <c r="E20" s="100" t="s">
        <v>11</v>
      </c>
      <c r="F20" s="100">
        <v>900</v>
      </c>
      <c r="G20" s="100">
        <f t="shared" si="0"/>
        <v>36000</v>
      </c>
      <c r="H20" s="100">
        <v>40</v>
      </c>
    </row>
    <row r="21" spans="1:8">
      <c r="A21" s="39">
        <v>6</v>
      </c>
      <c r="B21" s="70" t="s">
        <v>132</v>
      </c>
      <c r="C21" s="63" t="s">
        <v>117</v>
      </c>
      <c r="D21" s="68" t="s">
        <v>105</v>
      </c>
      <c r="E21" s="100" t="s">
        <v>11</v>
      </c>
      <c r="F21" s="100">
        <v>500</v>
      </c>
      <c r="G21" s="100">
        <f t="shared" si="0"/>
        <v>10000</v>
      </c>
      <c r="H21" s="100">
        <v>20</v>
      </c>
    </row>
    <row r="22" spans="1:8">
      <c r="A22" s="39">
        <v>7</v>
      </c>
      <c r="B22" s="70" t="s">
        <v>155</v>
      </c>
      <c r="C22" s="63" t="s">
        <v>156</v>
      </c>
      <c r="D22" s="68" t="s">
        <v>105</v>
      </c>
      <c r="E22" s="100" t="s">
        <v>11</v>
      </c>
      <c r="F22" s="100">
        <v>200</v>
      </c>
      <c r="G22" s="100">
        <f t="shared" si="0"/>
        <v>10000</v>
      </c>
      <c r="H22" s="100">
        <v>50</v>
      </c>
    </row>
    <row r="23" spans="1:8">
      <c r="A23" s="39">
        <v>8</v>
      </c>
      <c r="B23" s="70">
        <v>30192114</v>
      </c>
      <c r="C23" s="63" t="s">
        <v>13</v>
      </c>
      <c r="D23" s="68" t="s">
        <v>105</v>
      </c>
      <c r="E23" s="100" t="s">
        <v>11</v>
      </c>
      <c r="F23" s="100">
        <v>300</v>
      </c>
      <c r="G23" s="100">
        <f t="shared" si="0"/>
        <v>1200</v>
      </c>
      <c r="H23" s="100">
        <v>4</v>
      </c>
    </row>
    <row r="24" spans="1:8">
      <c r="A24" s="39">
        <v>9</v>
      </c>
      <c r="B24" s="70">
        <v>30192111</v>
      </c>
      <c r="C24" s="63" t="s">
        <v>14</v>
      </c>
      <c r="D24" s="68" t="s">
        <v>105</v>
      </c>
      <c r="E24" s="100" t="s">
        <v>11</v>
      </c>
      <c r="F24" s="100">
        <v>700</v>
      </c>
      <c r="G24" s="100">
        <f t="shared" si="0"/>
        <v>14000</v>
      </c>
      <c r="H24" s="100">
        <v>20</v>
      </c>
    </row>
    <row r="25" spans="1:8">
      <c r="A25" s="39">
        <v>10</v>
      </c>
      <c r="B25" s="101" t="s">
        <v>154</v>
      </c>
      <c r="C25" s="7" t="s">
        <v>153</v>
      </c>
      <c r="D25" s="68" t="s">
        <v>105</v>
      </c>
      <c r="E25" s="100" t="s">
        <v>11</v>
      </c>
      <c r="F25" s="100">
        <v>100</v>
      </c>
      <c r="G25" s="100">
        <f t="shared" si="0"/>
        <v>35000</v>
      </c>
      <c r="H25" s="100">
        <v>350</v>
      </c>
    </row>
    <row r="26" spans="1:8">
      <c r="A26" s="39">
        <v>11</v>
      </c>
      <c r="B26" s="101">
        <v>30192128</v>
      </c>
      <c r="C26" s="7" t="s">
        <v>76</v>
      </c>
      <c r="D26" s="68" t="s">
        <v>105</v>
      </c>
      <c r="E26" s="100" t="s">
        <v>11</v>
      </c>
      <c r="F26" s="100">
        <v>100</v>
      </c>
      <c r="G26" s="100">
        <f t="shared" si="0"/>
        <v>5000</v>
      </c>
      <c r="H26" s="100">
        <v>50</v>
      </c>
    </row>
    <row r="27" spans="1:8">
      <c r="A27" s="39">
        <v>12</v>
      </c>
      <c r="B27" s="70">
        <v>30192130</v>
      </c>
      <c r="C27" s="63" t="s">
        <v>15</v>
      </c>
      <c r="D27" s="68" t="s">
        <v>105</v>
      </c>
      <c r="E27" s="100" t="s">
        <v>11</v>
      </c>
      <c r="F27" s="100">
        <v>50</v>
      </c>
      <c r="G27" s="100">
        <f t="shared" si="0"/>
        <v>5000</v>
      </c>
      <c r="H27" s="100">
        <v>100</v>
      </c>
    </row>
    <row r="28" spans="1:8">
      <c r="A28" s="39">
        <v>13</v>
      </c>
      <c r="B28" s="70" t="s">
        <v>243</v>
      </c>
      <c r="C28" s="63" t="s">
        <v>16</v>
      </c>
      <c r="D28" s="68" t="s">
        <v>105</v>
      </c>
      <c r="E28" s="100" t="s">
        <v>11</v>
      </c>
      <c r="F28" s="100">
        <v>100</v>
      </c>
      <c r="G28" s="100">
        <f t="shared" si="0"/>
        <v>2000</v>
      </c>
      <c r="H28" s="100">
        <v>20</v>
      </c>
    </row>
    <row r="29" spans="1:8">
      <c r="A29" s="39">
        <v>14</v>
      </c>
      <c r="B29" s="70" t="s">
        <v>243</v>
      </c>
      <c r="C29" s="63" t="s">
        <v>112</v>
      </c>
      <c r="D29" s="68" t="s">
        <v>105</v>
      </c>
      <c r="E29" s="100" t="s">
        <v>11</v>
      </c>
      <c r="F29" s="100">
        <v>250</v>
      </c>
      <c r="G29" s="100">
        <f t="shared" si="0"/>
        <v>2000</v>
      </c>
      <c r="H29" s="100">
        <v>8</v>
      </c>
    </row>
    <row r="30" spans="1:8">
      <c r="A30" s="39">
        <v>15</v>
      </c>
      <c r="B30" s="70" t="s">
        <v>133</v>
      </c>
      <c r="C30" s="63" t="s">
        <v>109</v>
      </c>
      <c r="D30" s="68" t="s">
        <v>105</v>
      </c>
      <c r="E30" s="100" t="s">
        <v>11</v>
      </c>
      <c r="F30" s="100">
        <v>50</v>
      </c>
      <c r="G30" s="100">
        <f t="shared" si="0"/>
        <v>1000</v>
      </c>
      <c r="H30" s="100">
        <v>20</v>
      </c>
    </row>
    <row r="31" spans="1:8">
      <c r="A31" s="39">
        <v>16</v>
      </c>
      <c r="B31" s="70" t="s">
        <v>134</v>
      </c>
      <c r="C31" s="63" t="s">
        <v>215</v>
      </c>
      <c r="D31" s="68" t="s">
        <v>105</v>
      </c>
      <c r="E31" s="100" t="s">
        <v>11</v>
      </c>
      <c r="F31" s="100">
        <v>1200</v>
      </c>
      <c r="G31" s="100">
        <f t="shared" si="0"/>
        <v>6000</v>
      </c>
      <c r="H31" s="100">
        <v>5</v>
      </c>
    </row>
    <row r="32" spans="1:8">
      <c r="A32" s="39">
        <v>17</v>
      </c>
      <c r="B32" s="70" t="s">
        <v>134</v>
      </c>
      <c r="C32" s="63" t="s">
        <v>110</v>
      </c>
      <c r="D32" s="68" t="s">
        <v>105</v>
      </c>
      <c r="E32" s="100" t="s">
        <v>11</v>
      </c>
      <c r="F32" s="100">
        <v>600</v>
      </c>
      <c r="G32" s="100">
        <f t="shared" si="0"/>
        <v>600</v>
      </c>
      <c r="H32" s="100">
        <v>1</v>
      </c>
    </row>
    <row r="33" spans="1:10">
      <c r="A33" s="39">
        <v>18</v>
      </c>
      <c r="B33" s="70" t="s">
        <v>216</v>
      </c>
      <c r="C33" s="63" t="s">
        <v>214</v>
      </c>
      <c r="D33" s="68" t="s">
        <v>105</v>
      </c>
      <c r="E33" s="100" t="s">
        <v>11</v>
      </c>
      <c r="F33" s="100">
        <v>800</v>
      </c>
      <c r="G33" s="100">
        <f t="shared" si="0"/>
        <v>5600</v>
      </c>
      <c r="H33" s="100">
        <v>7</v>
      </c>
    </row>
    <row r="34" spans="1:10">
      <c r="A34" s="39">
        <v>19</v>
      </c>
      <c r="B34" s="70" t="s">
        <v>135</v>
      </c>
      <c r="C34" s="63" t="s">
        <v>40</v>
      </c>
      <c r="D34" s="68" t="s">
        <v>105</v>
      </c>
      <c r="E34" s="100" t="s">
        <v>10</v>
      </c>
      <c r="F34" s="100">
        <v>200</v>
      </c>
      <c r="G34" s="100">
        <f t="shared" si="0"/>
        <v>10000</v>
      </c>
      <c r="H34" s="100">
        <v>50</v>
      </c>
    </row>
    <row r="35" spans="1:10">
      <c r="A35" s="39">
        <v>20</v>
      </c>
      <c r="B35" s="70" t="s">
        <v>49</v>
      </c>
      <c r="C35" s="63" t="s">
        <v>41</v>
      </c>
      <c r="D35" s="68" t="s">
        <v>105</v>
      </c>
      <c r="E35" s="100" t="s">
        <v>10</v>
      </c>
      <c r="F35" s="100">
        <v>100</v>
      </c>
      <c r="G35" s="100">
        <f t="shared" si="0"/>
        <v>5000</v>
      </c>
      <c r="H35" s="100">
        <v>50</v>
      </c>
    </row>
    <row r="36" spans="1:10">
      <c r="A36" s="39">
        <v>21</v>
      </c>
      <c r="B36" s="70" t="s">
        <v>48</v>
      </c>
      <c r="C36" s="63" t="s">
        <v>42</v>
      </c>
      <c r="D36" s="68" t="s">
        <v>105</v>
      </c>
      <c r="E36" s="100" t="s">
        <v>10</v>
      </c>
      <c r="F36" s="100">
        <v>150</v>
      </c>
      <c r="G36" s="100">
        <f t="shared" si="0"/>
        <v>7500</v>
      </c>
      <c r="H36" s="100">
        <v>50</v>
      </c>
    </row>
    <row r="37" spans="1:10" s="29" customFormat="1">
      <c r="A37" s="39">
        <v>22</v>
      </c>
      <c r="B37" s="70">
        <v>22810000</v>
      </c>
      <c r="C37" s="63" t="s">
        <v>17</v>
      </c>
      <c r="D37" s="68" t="s">
        <v>105</v>
      </c>
      <c r="E37" s="100" t="s">
        <v>11</v>
      </c>
      <c r="F37" s="100">
        <v>600</v>
      </c>
      <c r="G37" s="100">
        <f t="shared" si="0"/>
        <v>1200</v>
      </c>
      <c r="H37" s="100">
        <v>2</v>
      </c>
      <c r="I37" s="31"/>
      <c r="J37" s="32"/>
    </row>
    <row r="38" spans="1:10">
      <c r="A38" s="39">
        <v>23</v>
      </c>
      <c r="B38" s="70" t="s">
        <v>244</v>
      </c>
      <c r="C38" s="63" t="s">
        <v>140</v>
      </c>
      <c r="D38" s="68" t="s">
        <v>105</v>
      </c>
      <c r="E38" s="100" t="s">
        <v>11</v>
      </c>
      <c r="F38" s="100">
        <v>3000</v>
      </c>
      <c r="G38" s="100">
        <f t="shared" si="0"/>
        <v>30000</v>
      </c>
      <c r="H38" s="100">
        <v>10</v>
      </c>
    </row>
    <row r="39" spans="1:10">
      <c r="A39" s="39">
        <v>24</v>
      </c>
      <c r="B39" s="70" t="s">
        <v>50</v>
      </c>
      <c r="C39" s="63" t="s">
        <v>51</v>
      </c>
      <c r="D39" s="68" t="s">
        <v>105</v>
      </c>
      <c r="E39" s="100" t="s">
        <v>11</v>
      </c>
      <c r="F39" s="100">
        <v>500</v>
      </c>
      <c r="G39" s="100">
        <f t="shared" si="0"/>
        <v>4000</v>
      </c>
      <c r="H39" s="100">
        <v>8</v>
      </c>
    </row>
    <row r="40" spans="1:10">
      <c r="A40" s="39">
        <v>25</v>
      </c>
      <c r="B40" s="70" t="s">
        <v>52</v>
      </c>
      <c r="C40" s="63" t="s">
        <v>53</v>
      </c>
      <c r="D40" s="68" t="s">
        <v>105</v>
      </c>
      <c r="E40" s="100" t="s">
        <v>11</v>
      </c>
      <c r="F40" s="100">
        <v>100</v>
      </c>
      <c r="G40" s="100">
        <f t="shared" si="0"/>
        <v>2500</v>
      </c>
      <c r="H40" s="100">
        <v>25</v>
      </c>
    </row>
    <row r="41" spans="1:10">
      <c r="A41" s="39">
        <v>26</v>
      </c>
      <c r="B41" s="70" t="s">
        <v>139</v>
      </c>
      <c r="C41" s="63" t="s">
        <v>138</v>
      </c>
      <c r="D41" s="68" t="s">
        <v>105</v>
      </c>
      <c r="E41" s="100" t="s">
        <v>11</v>
      </c>
      <c r="F41" s="100">
        <v>2000</v>
      </c>
      <c r="G41" s="100">
        <f t="shared" si="0"/>
        <v>10000</v>
      </c>
      <c r="H41" s="100">
        <v>5</v>
      </c>
    </row>
    <row r="42" spans="1:10">
      <c r="A42" s="39">
        <v>27</v>
      </c>
      <c r="B42" s="70" t="s">
        <v>54</v>
      </c>
      <c r="C42" s="63" t="s">
        <v>55</v>
      </c>
      <c r="D42" s="68" t="s">
        <v>105</v>
      </c>
      <c r="E42" s="100" t="s">
        <v>11</v>
      </c>
      <c r="F42" s="100">
        <v>300</v>
      </c>
      <c r="G42" s="100">
        <f t="shared" si="0"/>
        <v>1500</v>
      </c>
      <c r="H42" s="100">
        <v>5</v>
      </c>
    </row>
    <row r="43" spans="1:10">
      <c r="A43" s="39">
        <v>28</v>
      </c>
      <c r="B43" s="70" t="s">
        <v>61</v>
      </c>
      <c r="C43" s="63" t="s">
        <v>56</v>
      </c>
      <c r="D43" s="68" t="s">
        <v>105</v>
      </c>
      <c r="E43" s="100" t="s">
        <v>11</v>
      </c>
      <c r="F43" s="100">
        <v>200</v>
      </c>
      <c r="G43" s="100">
        <f t="shared" si="0"/>
        <v>2000</v>
      </c>
      <c r="H43" s="100">
        <v>10</v>
      </c>
    </row>
    <row r="44" spans="1:10" s="30" customFormat="1">
      <c r="A44" s="39">
        <v>29</v>
      </c>
      <c r="B44" s="65" t="s">
        <v>245</v>
      </c>
      <c r="C44" s="102" t="s">
        <v>57</v>
      </c>
      <c r="D44" s="103" t="s">
        <v>105</v>
      </c>
      <c r="E44" s="104" t="s">
        <v>11</v>
      </c>
      <c r="F44" s="104">
        <v>150</v>
      </c>
      <c r="G44" s="104">
        <f t="shared" si="0"/>
        <v>3000</v>
      </c>
      <c r="H44" s="104">
        <v>20</v>
      </c>
    </row>
    <row r="45" spans="1:10">
      <c r="A45" s="39">
        <v>30</v>
      </c>
      <c r="B45" s="70" t="s">
        <v>64</v>
      </c>
      <c r="C45" s="63" t="s">
        <v>65</v>
      </c>
      <c r="D45" s="68" t="s">
        <v>105</v>
      </c>
      <c r="E45" s="100" t="s">
        <v>11</v>
      </c>
      <c r="F45" s="100">
        <v>200</v>
      </c>
      <c r="G45" s="100">
        <f t="shared" si="0"/>
        <v>5000</v>
      </c>
      <c r="H45" s="100">
        <v>25</v>
      </c>
    </row>
    <row r="46" spans="1:10">
      <c r="A46" s="39">
        <v>31</v>
      </c>
      <c r="B46" s="70" t="s">
        <v>137</v>
      </c>
      <c r="C46" s="63" t="s">
        <v>66</v>
      </c>
      <c r="D46" s="68" t="s">
        <v>105</v>
      </c>
      <c r="E46" s="100" t="s">
        <v>11</v>
      </c>
      <c r="F46" s="100">
        <v>50</v>
      </c>
      <c r="G46" s="100">
        <f t="shared" si="0"/>
        <v>500</v>
      </c>
      <c r="H46" s="100">
        <v>10</v>
      </c>
    </row>
    <row r="47" spans="1:10">
      <c r="A47" s="39">
        <v>32</v>
      </c>
      <c r="B47" s="70" t="s">
        <v>136</v>
      </c>
      <c r="C47" s="63" t="s">
        <v>67</v>
      </c>
      <c r="D47" s="68" t="s">
        <v>105</v>
      </c>
      <c r="E47" s="100" t="s">
        <v>68</v>
      </c>
      <c r="F47" s="100">
        <v>250</v>
      </c>
      <c r="G47" s="100">
        <f t="shared" si="0"/>
        <v>2500</v>
      </c>
      <c r="H47" s="100">
        <v>10</v>
      </c>
    </row>
    <row r="48" spans="1:10">
      <c r="A48" s="39">
        <v>33</v>
      </c>
      <c r="B48" s="68">
        <v>30199232</v>
      </c>
      <c r="C48" s="63" t="s">
        <v>108</v>
      </c>
      <c r="D48" s="68" t="s">
        <v>105</v>
      </c>
      <c r="E48" s="100" t="s">
        <v>11</v>
      </c>
      <c r="F48" s="100">
        <v>60</v>
      </c>
      <c r="G48" s="100">
        <f t="shared" si="0"/>
        <v>1500</v>
      </c>
      <c r="H48" s="100">
        <v>25</v>
      </c>
    </row>
    <row r="49" spans="1:12">
      <c r="A49" s="39">
        <v>34</v>
      </c>
      <c r="B49" s="68">
        <v>30199238</v>
      </c>
      <c r="C49" s="63" t="s">
        <v>111</v>
      </c>
      <c r="D49" s="68" t="s">
        <v>105</v>
      </c>
      <c r="E49" s="100" t="s">
        <v>11</v>
      </c>
      <c r="F49" s="100">
        <v>40</v>
      </c>
      <c r="G49" s="100">
        <f t="shared" si="0"/>
        <v>4000</v>
      </c>
      <c r="H49" s="100">
        <v>100</v>
      </c>
    </row>
    <row r="50" spans="1:12">
      <c r="A50" s="39">
        <v>35</v>
      </c>
      <c r="B50" s="105">
        <v>30197231</v>
      </c>
      <c r="C50" s="63" t="s">
        <v>69</v>
      </c>
      <c r="D50" s="68" t="s">
        <v>105</v>
      </c>
      <c r="E50" s="100" t="s">
        <v>10</v>
      </c>
      <c r="F50" s="100">
        <v>1000</v>
      </c>
      <c r="G50" s="100">
        <f t="shared" si="0"/>
        <v>24000</v>
      </c>
      <c r="H50" s="100">
        <v>24</v>
      </c>
      <c r="L50" s="34"/>
    </row>
    <row r="51" spans="1:12">
      <c r="A51" s="39">
        <v>36</v>
      </c>
      <c r="B51" s="106" t="s">
        <v>70</v>
      </c>
      <c r="C51" s="4" t="s">
        <v>113</v>
      </c>
      <c r="D51" s="68" t="s">
        <v>105</v>
      </c>
      <c r="E51" s="100" t="s">
        <v>25</v>
      </c>
      <c r="F51" s="100">
        <v>450</v>
      </c>
      <c r="G51" s="100">
        <f t="shared" si="0"/>
        <v>4050</v>
      </c>
      <c r="H51" s="100">
        <v>9</v>
      </c>
    </row>
    <row r="52" spans="1:12">
      <c r="A52" s="39">
        <v>37</v>
      </c>
      <c r="B52" s="106" t="s">
        <v>70</v>
      </c>
      <c r="C52" s="4" t="s">
        <v>114</v>
      </c>
      <c r="D52" s="68" t="s">
        <v>105</v>
      </c>
      <c r="E52" s="100" t="s">
        <v>25</v>
      </c>
      <c r="F52" s="100">
        <v>1200</v>
      </c>
      <c r="G52" s="100">
        <f t="shared" si="0"/>
        <v>6000</v>
      </c>
      <c r="H52" s="100">
        <v>5</v>
      </c>
    </row>
    <row r="53" spans="1:12">
      <c r="A53" s="39">
        <v>38</v>
      </c>
      <c r="B53" s="106">
        <v>30192230</v>
      </c>
      <c r="C53" s="6" t="s">
        <v>71</v>
      </c>
      <c r="D53" s="68" t="s">
        <v>105</v>
      </c>
      <c r="E53" s="100" t="s">
        <v>25</v>
      </c>
      <c r="F53" s="100">
        <v>350</v>
      </c>
      <c r="G53" s="100">
        <f t="shared" si="0"/>
        <v>7000</v>
      </c>
      <c r="H53" s="100">
        <v>20</v>
      </c>
    </row>
    <row r="54" spans="1:12">
      <c r="A54" s="39">
        <v>39</v>
      </c>
      <c r="B54" s="106" t="s">
        <v>141</v>
      </c>
      <c r="C54" s="6" t="s">
        <v>275</v>
      </c>
      <c r="D54" s="68" t="s">
        <v>105</v>
      </c>
      <c r="E54" s="100" t="s">
        <v>25</v>
      </c>
      <c r="F54" s="100">
        <v>450</v>
      </c>
      <c r="G54" s="100">
        <f t="shared" si="0"/>
        <v>9000</v>
      </c>
      <c r="H54" s="100">
        <v>20</v>
      </c>
    </row>
    <row r="55" spans="1:12">
      <c r="A55" s="39">
        <v>40</v>
      </c>
      <c r="B55" s="106" t="s">
        <v>142</v>
      </c>
      <c r="C55" s="6" t="s">
        <v>277</v>
      </c>
      <c r="D55" s="68" t="s">
        <v>105</v>
      </c>
      <c r="E55" s="100" t="s">
        <v>25</v>
      </c>
      <c r="F55" s="100">
        <v>450</v>
      </c>
      <c r="G55" s="100">
        <f t="shared" si="0"/>
        <v>11250</v>
      </c>
      <c r="H55" s="100">
        <v>25</v>
      </c>
    </row>
    <row r="56" spans="1:12">
      <c r="A56" s="39">
        <v>41</v>
      </c>
      <c r="B56" s="106" t="s">
        <v>143</v>
      </c>
      <c r="C56" s="6" t="s">
        <v>276</v>
      </c>
      <c r="D56" s="68" t="s">
        <v>105</v>
      </c>
      <c r="E56" s="100" t="s">
        <v>25</v>
      </c>
      <c r="F56" s="100">
        <v>50</v>
      </c>
      <c r="G56" s="100">
        <f t="shared" si="0"/>
        <v>2500</v>
      </c>
      <c r="H56" s="100">
        <v>50</v>
      </c>
    </row>
    <row r="57" spans="1:12">
      <c r="A57" s="39">
        <v>42</v>
      </c>
      <c r="B57" s="70" t="s">
        <v>246</v>
      </c>
      <c r="C57" s="63" t="s">
        <v>77</v>
      </c>
      <c r="D57" s="68" t="s">
        <v>105</v>
      </c>
      <c r="E57" s="100" t="s">
        <v>11</v>
      </c>
      <c r="F57" s="100">
        <v>700</v>
      </c>
      <c r="G57" s="100">
        <f>F57*H57</f>
        <v>2100</v>
      </c>
      <c r="H57" s="100">
        <v>3</v>
      </c>
    </row>
    <row r="58" spans="1:12">
      <c r="A58" s="39">
        <v>43</v>
      </c>
      <c r="B58" s="70" t="s">
        <v>247</v>
      </c>
      <c r="C58" s="63" t="s">
        <v>115</v>
      </c>
      <c r="D58" s="68" t="s">
        <v>105</v>
      </c>
      <c r="E58" s="100" t="s">
        <v>11</v>
      </c>
      <c r="F58" s="100">
        <v>1200</v>
      </c>
      <c r="G58" s="100">
        <f>F58*H58</f>
        <v>3600</v>
      </c>
      <c r="H58" s="100">
        <v>3</v>
      </c>
    </row>
    <row r="59" spans="1:12">
      <c r="A59" s="39">
        <v>44</v>
      </c>
      <c r="B59" s="107">
        <v>39263600</v>
      </c>
      <c r="C59" s="63" t="s">
        <v>116</v>
      </c>
      <c r="D59" s="68" t="s">
        <v>105</v>
      </c>
      <c r="E59" s="100" t="s">
        <v>11</v>
      </c>
      <c r="F59" s="100">
        <v>500</v>
      </c>
      <c r="G59" s="100">
        <f>F59*H59</f>
        <v>3000</v>
      </c>
      <c r="H59" s="100">
        <v>6</v>
      </c>
    </row>
    <row r="60" spans="1:12">
      <c r="A60" s="39">
        <v>45</v>
      </c>
      <c r="B60" s="106">
        <v>30234620</v>
      </c>
      <c r="C60" s="6" t="s">
        <v>72</v>
      </c>
      <c r="D60" s="68" t="s">
        <v>105</v>
      </c>
      <c r="E60" s="100" t="s">
        <v>10</v>
      </c>
      <c r="F60" s="100">
        <v>3500</v>
      </c>
      <c r="G60" s="100">
        <f t="shared" si="0"/>
        <v>3500</v>
      </c>
      <c r="H60" s="100">
        <v>1</v>
      </c>
    </row>
    <row r="61" spans="1:12">
      <c r="A61" s="39">
        <v>46</v>
      </c>
      <c r="B61" s="106">
        <v>30234630</v>
      </c>
      <c r="C61" s="6" t="s">
        <v>73</v>
      </c>
      <c r="D61" s="68" t="s">
        <v>105</v>
      </c>
      <c r="E61" s="100" t="s">
        <v>10</v>
      </c>
      <c r="F61" s="100">
        <v>5000</v>
      </c>
      <c r="G61" s="100">
        <f t="shared" si="0"/>
        <v>5000</v>
      </c>
      <c r="H61" s="100">
        <v>1</v>
      </c>
    </row>
    <row r="62" spans="1:12">
      <c r="A62" s="39">
        <v>47</v>
      </c>
      <c r="B62" s="70" t="s">
        <v>74</v>
      </c>
      <c r="C62" s="63" t="s">
        <v>45</v>
      </c>
      <c r="D62" s="68" t="s">
        <v>105</v>
      </c>
      <c r="E62" s="100" t="s">
        <v>10</v>
      </c>
      <c r="F62" s="100">
        <v>350</v>
      </c>
      <c r="G62" s="100">
        <f t="shared" si="0"/>
        <v>8750</v>
      </c>
      <c r="H62" s="100">
        <v>25</v>
      </c>
    </row>
    <row r="63" spans="1:12">
      <c r="A63" s="39">
        <v>48</v>
      </c>
      <c r="B63" s="70" t="s">
        <v>75</v>
      </c>
      <c r="C63" s="63" t="s">
        <v>46</v>
      </c>
      <c r="D63" s="68" t="s">
        <v>105</v>
      </c>
      <c r="E63" s="100" t="s">
        <v>10</v>
      </c>
      <c r="F63" s="100">
        <v>150</v>
      </c>
      <c r="G63" s="100">
        <f t="shared" si="0"/>
        <v>12000</v>
      </c>
      <c r="H63" s="100">
        <v>80</v>
      </c>
    </row>
    <row r="64" spans="1:12">
      <c r="A64" s="39">
        <v>49</v>
      </c>
      <c r="B64" s="70">
        <v>39263200</v>
      </c>
      <c r="C64" s="63" t="s">
        <v>43</v>
      </c>
      <c r="D64" s="68" t="s">
        <v>105</v>
      </c>
      <c r="E64" s="100" t="s">
        <v>11</v>
      </c>
      <c r="F64" s="100">
        <v>1500</v>
      </c>
      <c r="G64" s="100">
        <f t="shared" si="0"/>
        <v>12000</v>
      </c>
      <c r="H64" s="100">
        <v>8</v>
      </c>
      <c r="I64" s="2"/>
      <c r="J64" s="5"/>
    </row>
    <row r="65" spans="1:12">
      <c r="A65" s="39">
        <v>50</v>
      </c>
      <c r="B65" s="70" t="s">
        <v>47</v>
      </c>
      <c r="C65" s="63" t="s">
        <v>44</v>
      </c>
      <c r="D65" s="68" t="s">
        <v>105</v>
      </c>
      <c r="E65" s="100" t="s">
        <v>11</v>
      </c>
      <c r="F65" s="100">
        <v>500</v>
      </c>
      <c r="G65" s="100">
        <f t="shared" si="0"/>
        <v>5000</v>
      </c>
      <c r="H65" s="100">
        <v>10</v>
      </c>
      <c r="I65" s="2"/>
      <c r="J65" s="5"/>
    </row>
    <row r="66" spans="1:12">
      <c r="A66" s="39">
        <v>51</v>
      </c>
      <c r="B66" s="70" t="s">
        <v>248</v>
      </c>
      <c r="C66" s="63" t="s">
        <v>157</v>
      </c>
      <c r="D66" s="68" t="s">
        <v>105</v>
      </c>
      <c r="E66" s="100" t="s">
        <v>11</v>
      </c>
      <c r="F66" s="100">
        <v>3000</v>
      </c>
      <c r="G66" s="100">
        <f t="shared" si="0"/>
        <v>15000</v>
      </c>
      <c r="H66" s="100">
        <v>5</v>
      </c>
      <c r="I66" s="2"/>
      <c r="J66" s="5"/>
    </row>
    <row r="67" spans="1:12">
      <c r="A67" s="39">
        <v>52</v>
      </c>
      <c r="B67" s="70" t="s">
        <v>248</v>
      </c>
      <c r="C67" s="63" t="s">
        <v>159</v>
      </c>
      <c r="D67" s="68" t="s">
        <v>105</v>
      </c>
      <c r="E67" s="100" t="s">
        <v>11</v>
      </c>
      <c r="F67" s="100">
        <v>2000</v>
      </c>
      <c r="G67" s="100">
        <f t="shared" si="0"/>
        <v>10000</v>
      </c>
      <c r="H67" s="100">
        <v>5</v>
      </c>
      <c r="I67" s="2"/>
      <c r="J67" s="5"/>
    </row>
    <row r="68" spans="1:12">
      <c r="A68" s="39">
        <v>53</v>
      </c>
      <c r="B68" s="70" t="s">
        <v>62</v>
      </c>
      <c r="C68" s="63" t="s">
        <v>58</v>
      </c>
      <c r="D68" s="68" t="s">
        <v>105</v>
      </c>
      <c r="E68" s="100" t="s">
        <v>11</v>
      </c>
      <c r="F68" s="100">
        <v>80</v>
      </c>
      <c r="G68" s="100">
        <f t="shared" si="0"/>
        <v>4000</v>
      </c>
      <c r="H68" s="100">
        <v>50</v>
      </c>
    </row>
    <row r="69" spans="1:12">
      <c r="A69" s="39">
        <v>54</v>
      </c>
      <c r="B69" s="70" t="s">
        <v>249</v>
      </c>
      <c r="C69" s="63" t="s">
        <v>60</v>
      </c>
      <c r="D69" s="68" t="s">
        <v>105</v>
      </c>
      <c r="E69" s="100" t="s">
        <v>11</v>
      </c>
      <c r="F69" s="100">
        <v>50</v>
      </c>
      <c r="G69" s="100">
        <f t="shared" si="0"/>
        <v>1500</v>
      </c>
      <c r="H69" s="100">
        <v>30</v>
      </c>
    </row>
    <row r="70" spans="1:12">
      <c r="A70" s="39">
        <v>55</v>
      </c>
      <c r="B70" s="108" t="s">
        <v>63</v>
      </c>
      <c r="C70" s="61" t="s">
        <v>59</v>
      </c>
      <c r="D70" s="109" t="s">
        <v>105</v>
      </c>
      <c r="E70" s="110" t="s">
        <v>11</v>
      </c>
      <c r="F70" s="110">
        <v>30</v>
      </c>
      <c r="G70" s="110">
        <f t="shared" si="0"/>
        <v>1200</v>
      </c>
      <c r="H70" s="110">
        <v>40</v>
      </c>
      <c r="I70" s="22"/>
    </row>
    <row r="71" spans="1:12">
      <c r="A71" s="39">
        <v>56</v>
      </c>
      <c r="B71" s="65" t="s">
        <v>245</v>
      </c>
      <c r="C71" s="61" t="s">
        <v>218</v>
      </c>
      <c r="D71" s="109" t="s">
        <v>105</v>
      </c>
      <c r="E71" s="110" t="s">
        <v>11</v>
      </c>
      <c r="F71" s="110">
        <v>400</v>
      </c>
      <c r="G71" s="110">
        <f>F71*H71</f>
        <v>2000</v>
      </c>
      <c r="H71" s="110">
        <v>5</v>
      </c>
      <c r="I71" s="22"/>
    </row>
    <row r="72" spans="1:12">
      <c r="A72" s="39">
        <v>57</v>
      </c>
      <c r="B72" s="111" t="s">
        <v>70</v>
      </c>
      <c r="C72" s="61" t="s">
        <v>217</v>
      </c>
      <c r="D72" s="109" t="s">
        <v>105</v>
      </c>
      <c r="E72" s="110" t="s">
        <v>11</v>
      </c>
      <c r="F72" s="110">
        <v>500</v>
      </c>
      <c r="G72" s="110">
        <f>F72*H72</f>
        <v>25000</v>
      </c>
      <c r="H72" s="110">
        <v>50</v>
      </c>
      <c r="I72" s="22"/>
    </row>
    <row r="73" spans="1:12">
      <c r="A73" s="39">
        <v>58</v>
      </c>
      <c r="B73" s="108" t="s">
        <v>250</v>
      </c>
      <c r="C73" s="61" t="s">
        <v>219</v>
      </c>
      <c r="D73" s="109" t="s">
        <v>105</v>
      </c>
      <c r="E73" s="110" t="s">
        <v>11</v>
      </c>
      <c r="F73" s="110">
        <v>3000</v>
      </c>
      <c r="G73" s="110">
        <f>F73*H73</f>
        <v>6000</v>
      </c>
      <c r="H73" s="110">
        <v>2</v>
      </c>
      <c r="I73" s="22"/>
    </row>
    <row r="74" spans="1:12" s="49" customFormat="1">
      <c r="A74" s="39">
        <v>59</v>
      </c>
      <c r="B74" s="112" t="s">
        <v>158</v>
      </c>
      <c r="C74" s="62" t="s">
        <v>220</v>
      </c>
      <c r="D74" s="113" t="s">
        <v>105</v>
      </c>
      <c r="E74" s="114" t="s">
        <v>11</v>
      </c>
      <c r="F74" s="114"/>
      <c r="G74" s="114">
        <v>200000</v>
      </c>
      <c r="H74" s="114"/>
      <c r="I74" s="48"/>
    </row>
    <row r="75" spans="1:12">
      <c r="A75" s="39">
        <v>60</v>
      </c>
      <c r="B75" s="70">
        <v>18141100</v>
      </c>
      <c r="C75" s="63" t="s">
        <v>18</v>
      </c>
      <c r="D75" s="68" t="s">
        <v>105</v>
      </c>
      <c r="E75" s="100" t="s">
        <v>19</v>
      </c>
      <c r="F75" s="100">
        <v>200</v>
      </c>
      <c r="G75" s="100">
        <f t="shared" si="0"/>
        <v>20000</v>
      </c>
      <c r="H75" s="100">
        <v>100</v>
      </c>
      <c r="J75" s="2"/>
      <c r="K75" s="3"/>
    </row>
    <row r="76" spans="1:12">
      <c r="A76" s="39">
        <v>61</v>
      </c>
      <c r="B76" s="75" t="s">
        <v>118</v>
      </c>
      <c r="C76" s="64" t="s">
        <v>152</v>
      </c>
      <c r="D76" s="68" t="s">
        <v>105</v>
      </c>
      <c r="E76" s="100" t="s">
        <v>11</v>
      </c>
      <c r="F76" s="100">
        <v>630</v>
      </c>
      <c r="G76" s="100">
        <f t="shared" si="0"/>
        <v>1890</v>
      </c>
      <c r="H76" s="100">
        <v>3</v>
      </c>
      <c r="J76" s="2"/>
      <c r="K76" s="3"/>
    </row>
    <row r="77" spans="1:12">
      <c r="A77" s="39">
        <v>62</v>
      </c>
      <c r="B77" s="75" t="s">
        <v>221</v>
      </c>
      <c r="C77" s="19" t="s">
        <v>222</v>
      </c>
      <c r="D77" s="68" t="s">
        <v>105</v>
      </c>
      <c r="E77" s="100" t="s">
        <v>11</v>
      </c>
      <c r="F77" s="100">
        <v>3080</v>
      </c>
      <c r="G77" s="100">
        <f t="shared" si="0"/>
        <v>6160</v>
      </c>
      <c r="H77" s="100">
        <v>2</v>
      </c>
      <c r="J77" s="2"/>
      <c r="K77" s="3"/>
    </row>
    <row r="78" spans="1:12">
      <c r="A78" s="39">
        <v>63</v>
      </c>
      <c r="B78" s="115" t="s">
        <v>83</v>
      </c>
      <c r="C78" s="19" t="s">
        <v>84</v>
      </c>
      <c r="D78" s="109" t="s">
        <v>105</v>
      </c>
      <c r="E78" s="110" t="s">
        <v>11</v>
      </c>
      <c r="F78" s="110">
        <v>600</v>
      </c>
      <c r="G78" s="110">
        <f t="shared" si="0"/>
        <v>3600</v>
      </c>
      <c r="H78" s="100">
        <v>6</v>
      </c>
      <c r="J78" s="2"/>
      <c r="K78" s="2"/>
      <c r="L78" s="3"/>
    </row>
    <row r="79" spans="1:12">
      <c r="A79" s="39">
        <v>64</v>
      </c>
      <c r="B79" s="115" t="s">
        <v>251</v>
      </c>
      <c r="C79" s="19" t="s">
        <v>223</v>
      </c>
      <c r="D79" s="109" t="s">
        <v>105</v>
      </c>
      <c r="E79" s="110" t="s">
        <v>11</v>
      </c>
      <c r="F79" s="116">
        <f>G79/H79</f>
        <v>1380</v>
      </c>
      <c r="G79" s="116">
        <v>5520</v>
      </c>
      <c r="H79" s="100">
        <v>4</v>
      </c>
      <c r="J79" s="2"/>
      <c r="K79" s="2"/>
      <c r="L79" s="3"/>
    </row>
    <row r="80" spans="1:12">
      <c r="A80" s="39">
        <v>65</v>
      </c>
      <c r="B80" s="115" t="s">
        <v>252</v>
      </c>
      <c r="C80" s="19" t="s">
        <v>224</v>
      </c>
      <c r="D80" s="109" t="s">
        <v>105</v>
      </c>
      <c r="E80" s="110" t="s">
        <v>11</v>
      </c>
      <c r="F80" s="116">
        <v>660</v>
      </c>
      <c r="G80" s="116">
        <v>6600</v>
      </c>
      <c r="H80" s="100">
        <v>10</v>
      </c>
      <c r="J80" s="2"/>
      <c r="K80" s="2"/>
      <c r="L80" s="3"/>
    </row>
    <row r="81" spans="1:13">
      <c r="A81" s="39">
        <v>66</v>
      </c>
      <c r="B81" s="115" t="s">
        <v>199</v>
      </c>
      <c r="C81" s="19" t="s">
        <v>226</v>
      </c>
      <c r="D81" s="109" t="s">
        <v>105</v>
      </c>
      <c r="E81" s="110" t="s">
        <v>11</v>
      </c>
      <c r="F81" s="116">
        <f>1100/5</f>
        <v>220</v>
      </c>
      <c r="G81" s="116">
        <f>F81*H81</f>
        <v>2640</v>
      </c>
      <c r="H81" s="100">
        <v>12</v>
      </c>
      <c r="J81" s="2"/>
      <c r="K81" s="2"/>
      <c r="L81" s="3"/>
    </row>
    <row r="82" spans="1:13">
      <c r="A82" s="39">
        <v>67</v>
      </c>
      <c r="B82" s="115" t="s">
        <v>199</v>
      </c>
      <c r="C82" s="19" t="s">
        <v>227</v>
      </c>
      <c r="D82" s="109" t="s">
        <v>105</v>
      </c>
      <c r="E82" s="110" t="s">
        <v>11</v>
      </c>
      <c r="F82" s="116">
        <f>3760/4</f>
        <v>940</v>
      </c>
      <c r="G82" s="116">
        <f>F82*H82</f>
        <v>7520</v>
      </c>
      <c r="H82" s="100">
        <v>8</v>
      </c>
      <c r="J82" s="2"/>
      <c r="K82" s="2"/>
      <c r="L82" s="3"/>
    </row>
    <row r="83" spans="1:13">
      <c r="A83" s="39">
        <v>68</v>
      </c>
      <c r="B83" s="115" t="s">
        <v>253</v>
      </c>
      <c r="C83" s="19" t="s">
        <v>228</v>
      </c>
      <c r="D83" s="109" t="s">
        <v>105</v>
      </c>
      <c r="E83" s="110" t="s">
        <v>11</v>
      </c>
      <c r="F83" s="116">
        <v>500</v>
      </c>
      <c r="G83" s="116">
        <f>F83*H83</f>
        <v>10000</v>
      </c>
      <c r="H83" s="100">
        <v>20</v>
      </c>
      <c r="J83" s="2"/>
      <c r="K83" s="2"/>
      <c r="L83" s="3"/>
    </row>
    <row r="84" spans="1:13">
      <c r="A84" s="39">
        <v>69</v>
      </c>
      <c r="B84" s="115" t="s">
        <v>254</v>
      </c>
      <c r="C84" s="19" t="s">
        <v>229</v>
      </c>
      <c r="D84" s="109" t="s">
        <v>105</v>
      </c>
      <c r="E84" s="110" t="s">
        <v>11</v>
      </c>
      <c r="F84" s="116">
        <f>3840/3</f>
        <v>1280</v>
      </c>
      <c r="G84" s="116">
        <f>H84*F84</f>
        <v>11520</v>
      </c>
      <c r="H84" s="100">
        <v>9</v>
      </c>
      <c r="J84" s="2"/>
      <c r="K84" s="2"/>
      <c r="L84" s="3"/>
    </row>
    <row r="85" spans="1:13">
      <c r="A85" s="39">
        <v>70</v>
      </c>
      <c r="B85" s="115" t="s">
        <v>255</v>
      </c>
      <c r="C85" s="19" t="s">
        <v>256</v>
      </c>
      <c r="D85" s="109" t="s">
        <v>105</v>
      </c>
      <c r="E85" s="110" t="s">
        <v>11</v>
      </c>
      <c r="F85" s="116">
        <f>5300/5</f>
        <v>1060</v>
      </c>
      <c r="G85" s="116">
        <f>H85*F85</f>
        <v>5300</v>
      </c>
      <c r="H85" s="100">
        <v>5</v>
      </c>
      <c r="J85" s="2"/>
      <c r="K85" s="2"/>
      <c r="L85" s="3"/>
    </row>
    <row r="86" spans="1:13">
      <c r="A86" s="39">
        <v>71</v>
      </c>
      <c r="B86" s="115" t="s">
        <v>255</v>
      </c>
      <c r="C86" s="19" t="s">
        <v>257</v>
      </c>
      <c r="D86" s="109" t="s">
        <v>105</v>
      </c>
      <c r="E86" s="110" t="s">
        <v>11</v>
      </c>
      <c r="F86" s="116">
        <v>1300</v>
      </c>
      <c r="G86" s="116">
        <f>H86*F86</f>
        <v>13000</v>
      </c>
      <c r="H86" s="100">
        <v>10</v>
      </c>
      <c r="J86" s="2"/>
      <c r="K86" s="2"/>
      <c r="L86" s="3"/>
    </row>
    <row r="87" spans="1:13" s="15" customFormat="1" ht="25.5">
      <c r="A87" s="39">
        <v>72</v>
      </c>
      <c r="B87" s="108" t="s">
        <v>144</v>
      </c>
      <c r="C87" s="117" t="s">
        <v>78</v>
      </c>
      <c r="D87" s="109" t="s">
        <v>105</v>
      </c>
      <c r="E87" s="67" t="s">
        <v>29</v>
      </c>
      <c r="F87" s="116"/>
      <c r="G87" s="116">
        <f>50000-6000+1700</f>
        <v>45700</v>
      </c>
      <c r="H87" s="110"/>
      <c r="I87" s="33"/>
    </row>
    <row r="88" spans="1:13">
      <c r="A88" s="39">
        <v>73</v>
      </c>
      <c r="B88" s="118" t="s">
        <v>79</v>
      </c>
      <c r="C88" s="61" t="s">
        <v>80</v>
      </c>
      <c r="D88" s="109" t="s">
        <v>105</v>
      </c>
      <c r="E88" s="67" t="s">
        <v>29</v>
      </c>
      <c r="F88" s="110"/>
      <c r="G88" s="110">
        <v>20000</v>
      </c>
      <c r="H88" s="100"/>
      <c r="I88" s="23"/>
      <c r="M88" s="2"/>
    </row>
    <row r="89" spans="1:13">
      <c r="A89" s="39">
        <v>74</v>
      </c>
      <c r="B89" s="118" t="s">
        <v>258</v>
      </c>
      <c r="C89" s="117" t="s">
        <v>279</v>
      </c>
      <c r="D89" s="109" t="s">
        <v>105</v>
      </c>
      <c r="E89" s="110" t="s">
        <v>25</v>
      </c>
      <c r="F89" s="119">
        <v>500</v>
      </c>
      <c r="G89" s="110">
        <f>9530*2</f>
        <v>19060</v>
      </c>
      <c r="H89" s="100">
        <v>10</v>
      </c>
      <c r="I89" s="20"/>
      <c r="J89" s="2"/>
      <c r="K89" s="2"/>
      <c r="L89" s="3"/>
    </row>
    <row r="90" spans="1:13">
      <c r="A90" s="39">
        <v>75</v>
      </c>
      <c r="B90" s="101" t="s">
        <v>293</v>
      </c>
      <c r="C90" s="19" t="s">
        <v>225</v>
      </c>
      <c r="D90" s="109" t="s">
        <v>105</v>
      </c>
      <c r="E90" s="110" t="s">
        <v>25</v>
      </c>
      <c r="F90" s="110">
        <v>800</v>
      </c>
      <c r="G90" s="110">
        <f>H90*F90</f>
        <v>4000</v>
      </c>
      <c r="H90" s="120">
        <v>5</v>
      </c>
      <c r="K90" s="2"/>
      <c r="L90" s="3"/>
    </row>
    <row r="91" spans="1:13">
      <c r="A91" s="39">
        <v>76</v>
      </c>
      <c r="B91" s="101" t="s">
        <v>163</v>
      </c>
      <c r="C91" s="19" t="s">
        <v>164</v>
      </c>
      <c r="D91" s="109" t="s">
        <v>105</v>
      </c>
      <c r="E91" s="110" t="s">
        <v>25</v>
      </c>
      <c r="F91" s="110">
        <v>400</v>
      </c>
      <c r="G91" s="110">
        <f>H91*F91</f>
        <v>16000</v>
      </c>
      <c r="H91" s="120">
        <v>40</v>
      </c>
      <c r="K91" s="2"/>
      <c r="L91" s="3"/>
    </row>
    <row r="92" spans="1:13">
      <c r="A92" s="39">
        <v>77</v>
      </c>
      <c r="B92" s="101" t="s">
        <v>161</v>
      </c>
      <c r="C92" s="19" t="s">
        <v>162</v>
      </c>
      <c r="D92" s="109" t="s">
        <v>105</v>
      </c>
      <c r="E92" s="110" t="s">
        <v>25</v>
      </c>
      <c r="F92" s="110">
        <v>200</v>
      </c>
      <c r="G92" s="110">
        <f>H92*F92</f>
        <v>4000</v>
      </c>
      <c r="H92" s="120">
        <v>20</v>
      </c>
      <c r="K92" s="2"/>
      <c r="L92" s="3"/>
    </row>
    <row r="93" spans="1:13">
      <c r="A93" s="39">
        <v>78</v>
      </c>
      <c r="B93" s="101">
        <v>44521100</v>
      </c>
      <c r="C93" s="4" t="s">
        <v>82</v>
      </c>
      <c r="D93" s="109" t="s">
        <v>105</v>
      </c>
      <c r="E93" s="67" t="s">
        <v>29</v>
      </c>
      <c r="F93" s="100"/>
      <c r="G93" s="104">
        <v>30000</v>
      </c>
      <c r="H93" s="100"/>
      <c r="J93" s="2"/>
      <c r="K93" s="2"/>
      <c r="L93" s="3"/>
    </row>
    <row r="94" spans="1:13">
      <c r="A94" s="39">
        <v>79</v>
      </c>
      <c r="B94" s="75" t="s">
        <v>166</v>
      </c>
      <c r="C94" s="66" t="s">
        <v>165</v>
      </c>
      <c r="D94" s="109" t="s">
        <v>105</v>
      </c>
      <c r="E94" s="110" t="s">
        <v>25</v>
      </c>
      <c r="F94" s="110">
        <v>2500</v>
      </c>
      <c r="G94" s="110">
        <f t="shared" ref="G94:G96" si="1">F94*H94</f>
        <v>10000</v>
      </c>
      <c r="H94" s="100">
        <v>4</v>
      </c>
    </row>
    <row r="95" spans="1:13">
      <c r="A95" s="39">
        <v>80</v>
      </c>
      <c r="B95" s="75" t="s">
        <v>168</v>
      </c>
      <c r="C95" s="66" t="s">
        <v>167</v>
      </c>
      <c r="D95" s="109" t="s">
        <v>105</v>
      </c>
      <c r="E95" s="110" t="s">
        <v>25</v>
      </c>
      <c r="F95" s="110">
        <v>4000</v>
      </c>
      <c r="G95" s="110">
        <f t="shared" si="1"/>
        <v>8000</v>
      </c>
      <c r="H95" s="100">
        <v>2</v>
      </c>
    </row>
    <row r="96" spans="1:13">
      <c r="A96" s="39">
        <v>81</v>
      </c>
      <c r="B96" s="75" t="s">
        <v>173</v>
      </c>
      <c r="C96" s="66" t="s">
        <v>172</v>
      </c>
      <c r="D96" s="109" t="s">
        <v>105</v>
      </c>
      <c r="E96" s="110" t="s">
        <v>25</v>
      </c>
      <c r="F96" s="110">
        <v>30000</v>
      </c>
      <c r="G96" s="110">
        <f t="shared" si="1"/>
        <v>30000</v>
      </c>
      <c r="H96" s="100">
        <v>1</v>
      </c>
    </row>
    <row r="97" spans="1:12">
      <c r="A97" s="39">
        <v>82</v>
      </c>
      <c r="B97" s="75" t="s">
        <v>169</v>
      </c>
      <c r="C97" s="66" t="s">
        <v>170</v>
      </c>
      <c r="D97" s="109" t="s">
        <v>105</v>
      </c>
      <c r="E97" s="67" t="s">
        <v>29</v>
      </c>
      <c r="F97" s="110"/>
      <c r="G97" s="110">
        <v>248000</v>
      </c>
      <c r="H97" s="100"/>
    </row>
    <row r="98" spans="1:12">
      <c r="A98" s="39">
        <v>83</v>
      </c>
      <c r="B98" s="118">
        <v>34351200</v>
      </c>
      <c r="C98" s="61" t="s">
        <v>20</v>
      </c>
      <c r="D98" s="109" t="s">
        <v>105</v>
      </c>
      <c r="E98" s="110" t="s">
        <v>11</v>
      </c>
      <c r="F98" s="110">
        <v>45000</v>
      </c>
      <c r="G98" s="114">
        <f>F98*H98</f>
        <v>180000</v>
      </c>
      <c r="H98" s="100">
        <v>4</v>
      </c>
    </row>
    <row r="99" spans="1:12">
      <c r="A99" s="39">
        <v>84</v>
      </c>
      <c r="B99" s="118">
        <v>34351200</v>
      </c>
      <c r="C99" s="61" t="s">
        <v>20</v>
      </c>
      <c r="D99" s="109" t="s">
        <v>105</v>
      </c>
      <c r="E99" s="110" t="s">
        <v>11</v>
      </c>
      <c r="F99" s="110">
        <v>65000</v>
      </c>
      <c r="G99" s="114">
        <f>F99*H99</f>
        <v>260000</v>
      </c>
      <c r="H99" s="100">
        <v>4</v>
      </c>
    </row>
    <row r="100" spans="1:12">
      <c r="A100" s="39">
        <v>85</v>
      </c>
      <c r="B100" s="101">
        <v>31442100</v>
      </c>
      <c r="C100" s="61" t="s">
        <v>263</v>
      </c>
      <c r="D100" s="109" t="s">
        <v>105</v>
      </c>
      <c r="E100" s="110" t="s">
        <v>11</v>
      </c>
      <c r="F100" s="110">
        <v>64000</v>
      </c>
      <c r="G100" s="114">
        <f>F100*H100</f>
        <v>64000</v>
      </c>
      <c r="H100" s="100">
        <v>1</v>
      </c>
    </row>
    <row r="101" spans="1:12">
      <c r="A101" s="39">
        <v>86</v>
      </c>
      <c r="B101" s="101" t="s">
        <v>294</v>
      </c>
      <c r="C101" s="61" t="s">
        <v>264</v>
      </c>
      <c r="D101" s="109" t="s">
        <v>105</v>
      </c>
      <c r="E101" s="110" t="s">
        <v>265</v>
      </c>
      <c r="F101" s="110">
        <v>3000</v>
      </c>
      <c r="G101" s="114">
        <f>F101*H101</f>
        <v>33000</v>
      </c>
      <c r="H101" s="100">
        <v>11</v>
      </c>
    </row>
    <row r="102" spans="1:12">
      <c r="A102" s="39">
        <v>87</v>
      </c>
      <c r="B102" s="121" t="s">
        <v>295</v>
      </c>
      <c r="C102" s="122" t="s">
        <v>278</v>
      </c>
      <c r="D102" s="123" t="s">
        <v>107</v>
      </c>
      <c r="E102" s="124" t="s">
        <v>21</v>
      </c>
      <c r="F102" s="124">
        <v>300</v>
      </c>
      <c r="G102" s="124">
        <f>H102*F102</f>
        <v>720000</v>
      </c>
      <c r="H102" s="124">
        <v>2400</v>
      </c>
      <c r="J102" s="25"/>
    </row>
    <row r="103" spans="1:12">
      <c r="A103" s="39">
        <v>88</v>
      </c>
      <c r="B103" s="121" t="s">
        <v>22</v>
      </c>
      <c r="C103" s="122" t="s">
        <v>23</v>
      </c>
      <c r="D103" s="123" t="s">
        <v>107</v>
      </c>
      <c r="E103" s="124" t="s">
        <v>21</v>
      </c>
      <c r="F103" s="124">
        <v>468</v>
      </c>
      <c r="G103" s="124">
        <f>H103*F103</f>
        <v>234000</v>
      </c>
      <c r="H103" s="125">
        <v>500</v>
      </c>
      <c r="I103" s="15"/>
      <c r="J103" s="24"/>
      <c r="K103" s="3"/>
    </row>
    <row r="104" spans="1:12">
      <c r="A104" s="39">
        <v>89</v>
      </c>
      <c r="B104" s="121" t="s">
        <v>296</v>
      </c>
      <c r="C104" s="122" t="s">
        <v>24</v>
      </c>
      <c r="D104" s="123" t="s">
        <v>107</v>
      </c>
      <c r="E104" s="124" t="s">
        <v>171</v>
      </c>
      <c r="F104" s="124">
        <v>355</v>
      </c>
      <c r="G104" s="126">
        <f>F104*H104</f>
        <v>2236500</v>
      </c>
      <c r="H104" s="125">
        <v>6300</v>
      </c>
      <c r="I104" s="27"/>
      <c r="J104" s="24"/>
      <c r="K104" s="3"/>
    </row>
    <row r="105" spans="1:12">
      <c r="A105" s="39">
        <v>90</v>
      </c>
      <c r="B105" s="68">
        <v>39130000</v>
      </c>
      <c r="C105" s="127" t="s">
        <v>81</v>
      </c>
      <c r="D105" s="68" t="s">
        <v>105</v>
      </c>
      <c r="E105" s="67" t="s">
        <v>29</v>
      </c>
      <c r="F105" s="100"/>
      <c r="G105" s="128">
        <v>450000</v>
      </c>
      <c r="H105" s="100"/>
      <c r="I105" s="20"/>
      <c r="J105" s="2"/>
      <c r="K105" s="2"/>
      <c r="L105" s="3"/>
    </row>
    <row r="106" spans="1:12">
      <c r="A106" s="39">
        <v>91</v>
      </c>
      <c r="B106" s="105">
        <v>39130000</v>
      </c>
      <c r="C106" s="127" t="s">
        <v>150</v>
      </c>
      <c r="D106" s="68" t="s">
        <v>105</v>
      </c>
      <c r="E106" s="67" t="s">
        <v>29</v>
      </c>
      <c r="F106" s="129"/>
      <c r="G106" s="130">
        <v>315000</v>
      </c>
      <c r="H106" s="129"/>
      <c r="I106" s="28"/>
      <c r="J106" s="2"/>
      <c r="K106" s="2"/>
      <c r="L106" s="3"/>
    </row>
    <row r="107" spans="1:12">
      <c r="A107" s="39">
        <v>92</v>
      </c>
      <c r="B107" s="105">
        <v>32331400</v>
      </c>
      <c r="C107" s="127" t="s">
        <v>289</v>
      </c>
      <c r="D107" s="68" t="s">
        <v>105</v>
      </c>
      <c r="E107" s="131" t="s">
        <v>29</v>
      </c>
      <c r="F107" s="129"/>
      <c r="G107" s="130">
        <v>300000</v>
      </c>
      <c r="H107" s="129"/>
      <c r="I107" s="28"/>
      <c r="J107" s="2"/>
      <c r="K107" s="2"/>
      <c r="L107" s="3"/>
    </row>
    <row r="108" spans="1:12">
      <c r="A108" s="39">
        <v>93</v>
      </c>
      <c r="B108" s="105">
        <v>16311400</v>
      </c>
      <c r="C108" s="127" t="s">
        <v>290</v>
      </c>
      <c r="D108" s="68" t="s">
        <v>105</v>
      </c>
      <c r="E108" s="131" t="s">
        <v>29</v>
      </c>
      <c r="F108" s="129"/>
      <c r="G108" s="130">
        <v>72000</v>
      </c>
      <c r="H108" s="129"/>
      <c r="I108" s="28"/>
      <c r="J108" s="2"/>
      <c r="K108" s="2"/>
      <c r="L108" s="3"/>
    </row>
    <row r="109" spans="1:12">
      <c r="A109" s="39">
        <v>94</v>
      </c>
      <c r="B109" s="105">
        <v>31141100</v>
      </c>
      <c r="C109" s="127" t="s">
        <v>291</v>
      </c>
      <c r="D109" s="68" t="s">
        <v>105</v>
      </c>
      <c r="E109" s="131" t="s">
        <v>29</v>
      </c>
      <c r="F109" s="129"/>
      <c r="G109" s="130">
        <v>76000</v>
      </c>
      <c r="H109" s="129"/>
      <c r="I109" s="28"/>
      <c r="J109" s="2"/>
      <c r="K109" s="2"/>
      <c r="L109" s="3"/>
    </row>
    <row r="110" spans="1:12" s="15" customFormat="1">
      <c r="A110" s="18"/>
      <c r="B110" s="132" t="s">
        <v>26</v>
      </c>
      <c r="C110" s="133" t="s">
        <v>27</v>
      </c>
      <c r="D110" s="109"/>
      <c r="E110" s="134"/>
      <c r="F110" s="134"/>
      <c r="G110" s="135">
        <v>0</v>
      </c>
      <c r="H110" s="134"/>
      <c r="I110" s="27"/>
      <c r="J110" s="46"/>
      <c r="K110" s="46"/>
      <c r="L110" s="47"/>
    </row>
    <row r="111" spans="1:12">
      <c r="A111" s="39"/>
      <c r="B111" s="136" t="s">
        <v>32</v>
      </c>
      <c r="C111" s="137" t="s">
        <v>33</v>
      </c>
      <c r="D111" s="68"/>
      <c r="E111" s="68"/>
      <c r="F111" s="68"/>
      <c r="G111" s="128">
        <v>0</v>
      </c>
      <c r="H111" s="68"/>
      <c r="J111" s="2"/>
      <c r="K111" s="2"/>
      <c r="L111" s="3"/>
    </row>
    <row r="112" spans="1:12" ht="25.5">
      <c r="A112" s="39">
        <v>1</v>
      </c>
      <c r="B112" s="70" t="s">
        <v>174</v>
      </c>
      <c r="C112" s="71" t="s">
        <v>35</v>
      </c>
      <c r="D112" s="67" t="s">
        <v>105</v>
      </c>
      <c r="E112" s="67" t="s">
        <v>29</v>
      </c>
      <c r="F112" s="68"/>
      <c r="G112" s="138">
        <v>2300000</v>
      </c>
      <c r="H112" s="68"/>
      <c r="J112" s="2"/>
      <c r="K112" s="2"/>
      <c r="L112" s="3"/>
    </row>
    <row r="113" spans="1:13" ht="25.5">
      <c r="A113" s="39">
        <v>2</v>
      </c>
      <c r="B113" s="70" t="s">
        <v>145</v>
      </c>
      <c r="C113" s="71" t="s">
        <v>176</v>
      </c>
      <c r="D113" s="67" t="s">
        <v>105</v>
      </c>
      <c r="E113" s="67" t="s">
        <v>29</v>
      </c>
      <c r="F113" s="68"/>
      <c r="G113" s="138">
        <v>600000</v>
      </c>
      <c r="H113" s="68"/>
      <c r="J113" s="2"/>
      <c r="K113" s="2"/>
      <c r="L113" s="3"/>
    </row>
    <row r="114" spans="1:13" ht="25.5">
      <c r="A114" s="39">
        <v>3</v>
      </c>
      <c r="B114" s="70" t="s">
        <v>178</v>
      </c>
      <c r="C114" s="71" t="s">
        <v>177</v>
      </c>
      <c r="D114" s="67" t="s">
        <v>105</v>
      </c>
      <c r="E114" s="67" t="s">
        <v>29</v>
      </c>
      <c r="F114" s="68"/>
      <c r="G114" s="138">
        <v>20000</v>
      </c>
      <c r="H114" s="68"/>
      <c r="J114" s="2"/>
      <c r="K114" s="2"/>
      <c r="L114" s="3"/>
    </row>
    <row r="115" spans="1:13">
      <c r="A115" s="39">
        <v>4</v>
      </c>
      <c r="B115" s="70" t="s">
        <v>175</v>
      </c>
      <c r="C115" s="71" t="s">
        <v>36</v>
      </c>
      <c r="D115" s="67" t="s">
        <v>105</v>
      </c>
      <c r="E115" s="67" t="s">
        <v>29</v>
      </c>
      <c r="F115" s="68"/>
      <c r="G115" s="138">
        <v>700000</v>
      </c>
      <c r="H115" s="68"/>
      <c r="J115" s="2"/>
      <c r="K115" s="21"/>
      <c r="L115" s="3"/>
    </row>
    <row r="116" spans="1:13">
      <c r="A116" s="39">
        <v>5</v>
      </c>
      <c r="B116" s="136" t="s">
        <v>87</v>
      </c>
      <c r="C116" s="139" t="s">
        <v>88</v>
      </c>
      <c r="D116" s="67" t="s">
        <v>105</v>
      </c>
      <c r="E116" s="67" t="s">
        <v>29</v>
      </c>
      <c r="F116" s="68"/>
      <c r="G116" s="138">
        <v>60000</v>
      </c>
      <c r="H116" s="68"/>
      <c r="J116" s="2"/>
      <c r="K116" s="2"/>
      <c r="L116" s="5"/>
    </row>
    <row r="117" spans="1:13">
      <c r="A117" s="39">
        <v>6</v>
      </c>
      <c r="B117" s="136" t="s">
        <v>146</v>
      </c>
      <c r="C117" s="139" t="s">
        <v>89</v>
      </c>
      <c r="D117" s="67" t="s">
        <v>105</v>
      </c>
      <c r="E117" s="67" t="s">
        <v>29</v>
      </c>
      <c r="F117" s="68"/>
      <c r="G117" s="138">
        <f>25500*12+65000*12</f>
        <v>1086000</v>
      </c>
      <c r="H117" s="68"/>
      <c r="J117" s="2"/>
      <c r="K117" s="2"/>
      <c r="L117" s="3"/>
    </row>
    <row r="118" spans="1:13" ht="25.5">
      <c r="A118" s="39">
        <v>7</v>
      </c>
      <c r="B118" s="136" t="s">
        <v>90</v>
      </c>
      <c r="C118" s="139" t="s">
        <v>119</v>
      </c>
      <c r="D118" s="67" t="s">
        <v>105</v>
      </c>
      <c r="E118" s="67" t="s">
        <v>29</v>
      </c>
      <c r="F118" s="68"/>
      <c r="G118" s="138">
        <v>9600</v>
      </c>
      <c r="H118" s="68"/>
      <c r="J118" s="2"/>
      <c r="K118" s="3"/>
    </row>
    <row r="119" spans="1:13">
      <c r="A119" s="39">
        <v>8</v>
      </c>
      <c r="B119" s="70" t="s">
        <v>180</v>
      </c>
      <c r="C119" s="71" t="s">
        <v>34</v>
      </c>
      <c r="D119" s="67" t="s">
        <v>105</v>
      </c>
      <c r="E119" s="67" t="s">
        <v>29</v>
      </c>
      <c r="F119" s="68"/>
      <c r="G119" s="138">
        <v>150000</v>
      </c>
      <c r="H119" s="68"/>
      <c r="J119" s="2"/>
      <c r="K119" s="3"/>
    </row>
    <row r="120" spans="1:13">
      <c r="A120" s="39">
        <v>9</v>
      </c>
      <c r="B120" s="65" t="s">
        <v>149</v>
      </c>
      <c r="C120" s="66" t="s">
        <v>28</v>
      </c>
      <c r="D120" s="67" t="s">
        <v>105</v>
      </c>
      <c r="E120" s="67" t="s">
        <v>29</v>
      </c>
      <c r="F120" s="68"/>
      <c r="G120" s="138">
        <v>150000</v>
      </c>
      <c r="H120" s="68"/>
      <c r="J120" s="2"/>
      <c r="K120" s="2"/>
      <c r="L120" s="3"/>
    </row>
    <row r="121" spans="1:13" ht="26.25">
      <c r="A121" s="39">
        <v>10</v>
      </c>
      <c r="B121" s="65" t="s">
        <v>179</v>
      </c>
      <c r="C121" s="69" t="s">
        <v>280</v>
      </c>
      <c r="D121" s="67" t="s">
        <v>105</v>
      </c>
      <c r="E121" s="67" t="s">
        <v>29</v>
      </c>
      <c r="F121" s="68"/>
      <c r="G121" s="138">
        <v>150000</v>
      </c>
      <c r="H121" s="68"/>
      <c r="J121" s="2"/>
      <c r="K121" s="2"/>
      <c r="L121" s="3"/>
    </row>
    <row r="122" spans="1:13" ht="25.5">
      <c r="A122" s="39">
        <v>11</v>
      </c>
      <c r="B122" s="70" t="s">
        <v>30</v>
      </c>
      <c r="C122" s="71" t="s">
        <v>281</v>
      </c>
      <c r="D122" s="67" t="s">
        <v>105</v>
      </c>
      <c r="E122" s="67" t="s">
        <v>29</v>
      </c>
      <c r="F122" s="68"/>
      <c r="G122" s="138">
        <v>600000</v>
      </c>
      <c r="H122" s="68"/>
      <c r="I122" s="22"/>
      <c r="J122" s="2"/>
      <c r="K122" s="2"/>
      <c r="L122" s="3"/>
    </row>
    <row r="123" spans="1:13" ht="25.5">
      <c r="A123" s="39">
        <v>12</v>
      </c>
      <c r="B123" s="70" t="s">
        <v>103</v>
      </c>
      <c r="C123" s="71" t="s">
        <v>31</v>
      </c>
      <c r="D123" s="67" t="s">
        <v>105</v>
      </c>
      <c r="E123" s="67" t="s">
        <v>29</v>
      </c>
      <c r="F123" s="68"/>
      <c r="G123" s="138">
        <v>960000</v>
      </c>
      <c r="H123" s="68"/>
      <c r="I123" s="22"/>
      <c r="J123" s="2"/>
      <c r="K123" s="2"/>
      <c r="L123" s="3"/>
    </row>
    <row r="124" spans="1:13" ht="25.5">
      <c r="A124" s="39">
        <v>13</v>
      </c>
      <c r="B124" s="70" t="s">
        <v>187</v>
      </c>
      <c r="C124" s="72" t="s">
        <v>186</v>
      </c>
      <c r="D124" s="67" t="s">
        <v>105</v>
      </c>
      <c r="E124" s="67" t="s">
        <v>29</v>
      </c>
      <c r="F124" s="68"/>
      <c r="G124" s="138">
        <v>999000</v>
      </c>
      <c r="H124" s="68"/>
      <c r="J124" s="2"/>
      <c r="K124" s="3"/>
    </row>
    <row r="125" spans="1:13" ht="25.5">
      <c r="A125" s="39">
        <v>14</v>
      </c>
      <c r="B125" s="70" t="s">
        <v>183</v>
      </c>
      <c r="C125" s="73" t="s">
        <v>182</v>
      </c>
      <c r="D125" s="67" t="s">
        <v>105</v>
      </c>
      <c r="E125" s="67" t="s">
        <v>29</v>
      </c>
      <c r="F125" s="68"/>
      <c r="G125" s="138">
        <v>260000</v>
      </c>
      <c r="H125" s="68"/>
      <c r="J125" s="2"/>
      <c r="K125" s="3"/>
    </row>
    <row r="126" spans="1:13" ht="27" customHeight="1">
      <c r="A126" s="39">
        <v>15</v>
      </c>
      <c r="B126" s="70" t="s">
        <v>184</v>
      </c>
      <c r="C126" s="73" t="s">
        <v>185</v>
      </c>
      <c r="D126" s="67" t="s">
        <v>105</v>
      </c>
      <c r="E126" s="67" t="s">
        <v>29</v>
      </c>
      <c r="F126" s="68"/>
      <c r="G126" s="138">
        <v>80000</v>
      </c>
      <c r="H126" s="68"/>
      <c r="J126" s="2"/>
      <c r="K126" s="3"/>
    </row>
    <row r="127" spans="1:13" ht="26.25">
      <c r="A127" s="39">
        <v>16</v>
      </c>
      <c r="B127" s="74" t="s">
        <v>181</v>
      </c>
      <c r="C127" s="12" t="s">
        <v>95</v>
      </c>
      <c r="D127" s="67" t="s">
        <v>105</v>
      </c>
      <c r="E127" s="67" t="s">
        <v>29</v>
      </c>
      <c r="F127" s="68"/>
      <c r="G127" s="138">
        <v>6000</v>
      </c>
      <c r="H127" s="68"/>
      <c r="J127" s="13"/>
      <c r="K127" s="14"/>
    </row>
    <row r="128" spans="1:13" ht="15.75">
      <c r="A128" s="39">
        <v>17</v>
      </c>
      <c r="B128" s="74" t="s">
        <v>190</v>
      </c>
      <c r="C128" s="9" t="s">
        <v>189</v>
      </c>
      <c r="D128" s="67" t="s">
        <v>105</v>
      </c>
      <c r="E128" s="67" t="s">
        <v>29</v>
      </c>
      <c r="F128" s="68"/>
      <c r="G128" s="138">
        <v>800000</v>
      </c>
      <c r="H128" s="68"/>
      <c r="J128" s="13"/>
      <c r="K128" s="14"/>
      <c r="M128" s="36"/>
    </row>
    <row r="129" spans="1:11">
      <c r="A129" s="39">
        <v>18</v>
      </c>
      <c r="B129" s="75">
        <v>79211180</v>
      </c>
      <c r="C129" s="7" t="s">
        <v>104</v>
      </c>
      <c r="D129" s="67" t="s">
        <v>105</v>
      </c>
      <c r="E129" s="67" t="s">
        <v>29</v>
      </c>
      <c r="F129" s="67"/>
      <c r="G129" s="140">
        <f>82500*12</f>
        <v>990000</v>
      </c>
      <c r="H129" s="67"/>
      <c r="I129" s="2"/>
      <c r="J129" s="13"/>
      <c r="K129" s="14"/>
    </row>
    <row r="130" spans="1:11">
      <c r="A130" s="39">
        <v>19</v>
      </c>
      <c r="B130" s="76" t="s">
        <v>147</v>
      </c>
      <c r="C130" s="7" t="s">
        <v>148</v>
      </c>
      <c r="D130" s="67" t="s">
        <v>105</v>
      </c>
      <c r="E130" s="67" t="s">
        <v>29</v>
      </c>
      <c r="F130" s="67"/>
      <c r="G130" s="140">
        <v>200000</v>
      </c>
      <c r="H130" s="67"/>
      <c r="I130" s="21"/>
      <c r="J130" s="13"/>
      <c r="K130" s="14"/>
    </row>
    <row r="131" spans="1:11" ht="24.75" customHeight="1">
      <c r="A131" s="39"/>
      <c r="B131" s="77" t="s">
        <v>233</v>
      </c>
      <c r="C131" s="78"/>
      <c r="D131" s="67"/>
      <c r="E131" s="67"/>
      <c r="F131" s="67"/>
      <c r="G131" s="141"/>
      <c r="H131" s="67"/>
      <c r="J131" s="2"/>
      <c r="K131" s="17"/>
    </row>
    <row r="132" spans="1:11">
      <c r="A132" s="39"/>
      <c r="B132" s="98" t="s">
        <v>9</v>
      </c>
      <c r="C132" s="99" t="s">
        <v>8</v>
      </c>
      <c r="D132" s="99"/>
      <c r="E132" s="99"/>
      <c r="F132" s="99"/>
      <c r="G132" s="99"/>
      <c r="H132" s="99"/>
      <c r="I132" s="1"/>
    </row>
    <row r="133" spans="1:11">
      <c r="A133" s="39">
        <v>1</v>
      </c>
      <c r="B133" s="98" t="s">
        <v>126</v>
      </c>
      <c r="C133" s="142" t="s">
        <v>282</v>
      </c>
      <c r="D133" s="67" t="s">
        <v>105</v>
      </c>
      <c r="E133" s="67" t="s">
        <v>25</v>
      </c>
      <c r="F133" s="99">
        <v>100</v>
      </c>
      <c r="G133" s="99">
        <f>H133*F133</f>
        <v>50000</v>
      </c>
      <c r="H133" s="143">
        <v>500</v>
      </c>
      <c r="I133" s="1"/>
    </row>
    <row r="134" spans="1:11">
      <c r="A134" s="39">
        <v>2</v>
      </c>
      <c r="B134" s="98" t="s">
        <v>126</v>
      </c>
      <c r="C134" s="142" t="s">
        <v>123</v>
      </c>
      <c r="D134" s="67" t="s">
        <v>105</v>
      </c>
      <c r="E134" s="67" t="s">
        <v>25</v>
      </c>
      <c r="F134" s="99">
        <v>250</v>
      </c>
      <c r="G134" s="99">
        <f t="shared" ref="G134:G139" si="2">H134*F134</f>
        <v>65000</v>
      </c>
      <c r="H134" s="143">
        <v>260</v>
      </c>
      <c r="I134" s="1"/>
    </row>
    <row r="135" spans="1:11">
      <c r="A135" s="39">
        <v>3</v>
      </c>
      <c r="B135" s="98" t="s">
        <v>126</v>
      </c>
      <c r="C135" s="144" t="s">
        <v>124</v>
      </c>
      <c r="D135" s="67" t="s">
        <v>105</v>
      </c>
      <c r="E135" s="67" t="s">
        <v>25</v>
      </c>
      <c r="F135" s="99">
        <v>250</v>
      </c>
      <c r="G135" s="99">
        <f t="shared" si="2"/>
        <v>280000</v>
      </c>
      <c r="H135" s="143">
        <v>1120</v>
      </c>
      <c r="J135" s="2"/>
      <c r="K135" s="3"/>
    </row>
    <row r="136" spans="1:11">
      <c r="A136" s="39">
        <v>4</v>
      </c>
      <c r="B136" s="98" t="s">
        <v>126</v>
      </c>
      <c r="C136" s="144" t="s">
        <v>232</v>
      </c>
      <c r="D136" s="67" t="s">
        <v>105</v>
      </c>
      <c r="E136" s="67" t="s">
        <v>25</v>
      </c>
      <c r="F136" s="99">
        <v>250</v>
      </c>
      <c r="G136" s="99">
        <f t="shared" si="2"/>
        <v>24000</v>
      </c>
      <c r="H136" s="145">
        <v>96</v>
      </c>
      <c r="J136" s="2"/>
      <c r="K136" s="3"/>
    </row>
    <row r="137" spans="1:11">
      <c r="A137" s="39">
        <v>5</v>
      </c>
      <c r="B137" s="98" t="s">
        <v>126</v>
      </c>
      <c r="C137" s="144" t="s">
        <v>125</v>
      </c>
      <c r="D137" s="67" t="s">
        <v>105</v>
      </c>
      <c r="E137" s="67" t="s">
        <v>25</v>
      </c>
      <c r="F137" s="99">
        <v>250</v>
      </c>
      <c r="G137" s="99">
        <f t="shared" si="2"/>
        <v>28000</v>
      </c>
      <c r="H137" s="145">
        <v>112</v>
      </c>
      <c r="J137" s="2"/>
      <c r="K137" s="3"/>
    </row>
    <row r="138" spans="1:11">
      <c r="A138" s="39">
        <v>6</v>
      </c>
      <c r="B138" s="98" t="s">
        <v>259</v>
      </c>
      <c r="C138" s="146" t="s">
        <v>230</v>
      </c>
      <c r="D138" s="67" t="s">
        <v>105</v>
      </c>
      <c r="E138" s="67" t="s">
        <v>25</v>
      </c>
      <c r="F138" s="99">
        <v>252</v>
      </c>
      <c r="G138" s="99">
        <f t="shared" si="2"/>
        <v>28224</v>
      </c>
      <c r="H138" s="145">
        <v>112</v>
      </c>
      <c r="J138" s="2"/>
      <c r="K138" s="3"/>
    </row>
    <row r="139" spans="1:11">
      <c r="A139" s="39">
        <v>7</v>
      </c>
      <c r="B139" s="98" t="s">
        <v>260</v>
      </c>
      <c r="C139" s="146" t="s">
        <v>231</v>
      </c>
      <c r="D139" s="67" t="s">
        <v>105</v>
      </c>
      <c r="E139" s="67" t="s">
        <v>25</v>
      </c>
      <c r="F139" s="99">
        <v>250</v>
      </c>
      <c r="G139" s="99">
        <f t="shared" si="2"/>
        <v>28000</v>
      </c>
      <c r="H139" s="145">
        <v>112</v>
      </c>
      <c r="J139" s="2"/>
      <c r="K139" s="3"/>
    </row>
    <row r="140" spans="1:11">
      <c r="A140" s="39"/>
      <c r="B140" s="75"/>
      <c r="C140" s="146"/>
      <c r="D140" s="67"/>
      <c r="E140" s="67"/>
      <c r="F140" s="147"/>
      <c r="G140" s="99"/>
      <c r="H140" s="131"/>
      <c r="J140" s="2"/>
      <c r="K140" s="3"/>
    </row>
    <row r="141" spans="1:11">
      <c r="A141" s="39"/>
      <c r="B141" s="136" t="s">
        <v>26</v>
      </c>
      <c r="C141" s="148" t="s">
        <v>27</v>
      </c>
      <c r="D141" s="67"/>
      <c r="E141" s="149"/>
      <c r="F141" s="68"/>
      <c r="G141" s="135"/>
      <c r="H141" s="149"/>
      <c r="J141" s="2"/>
      <c r="K141" s="3"/>
    </row>
    <row r="142" spans="1:11" ht="63.75" customHeight="1">
      <c r="A142" s="39">
        <v>1</v>
      </c>
      <c r="B142" s="150"/>
      <c r="C142" s="151" t="s">
        <v>311</v>
      </c>
      <c r="D142" s="67" t="s">
        <v>85</v>
      </c>
      <c r="E142" s="149" t="s">
        <v>236</v>
      </c>
      <c r="F142" s="149"/>
      <c r="G142" s="152">
        <v>9482839</v>
      </c>
      <c r="H142" s="149"/>
      <c r="J142" s="2"/>
      <c r="K142" s="3"/>
    </row>
    <row r="143" spans="1:11" ht="64.5" customHeight="1">
      <c r="A143" s="39">
        <v>2</v>
      </c>
      <c r="B143" s="153">
        <v>71351540</v>
      </c>
      <c r="C143" s="151" t="s">
        <v>312</v>
      </c>
      <c r="D143" s="67" t="s">
        <v>105</v>
      </c>
      <c r="E143" s="149" t="s">
        <v>236</v>
      </c>
      <c r="F143" s="149"/>
      <c r="G143" s="152">
        <v>180000</v>
      </c>
      <c r="H143" s="149"/>
      <c r="J143" s="2"/>
      <c r="K143" s="3"/>
    </row>
    <row r="144" spans="1:11" ht="77.25">
      <c r="A144" s="39">
        <v>3</v>
      </c>
      <c r="B144" s="153" t="s">
        <v>284</v>
      </c>
      <c r="C144" s="154" t="s">
        <v>313</v>
      </c>
      <c r="D144" s="67" t="s">
        <v>105</v>
      </c>
      <c r="E144" s="149" t="s">
        <v>236</v>
      </c>
      <c r="F144" s="149"/>
      <c r="G144" s="152">
        <v>320187</v>
      </c>
      <c r="H144" s="149"/>
      <c r="J144" s="2"/>
      <c r="K144" s="3"/>
    </row>
    <row r="145" spans="1:11" ht="64.5" customHeight="1">
      <c r="A145" s="58">
        <v>4</v>
      </c>
      <c r="B145" s="153">
        <v>71220000</v>
      </c>
      <c r="C145" s="154" t="s">
        <v>297</v>
      </c>
      <c r="D145" s="67" t="s">
        <v>105</v>
      </c>
      <c r="E145" s="67" t="s">
        <v>29</v>
      </c>
      <c r="F145" s="149"/>
      <c r="G145" s="152">
        <v>250000</v>
      </c>
      <c r="H145" s="149"/>
      <c r="J145" s="2"/>
      <c r="K145" s="3"/>
    </row>
    <row r="146" spans="1:11" ht="51.75">
      <c r="A146" s="58">
        <v>5</v>
      </c>
      <c r="B146" s="153">
        <v>45000000</v>
      </c>
      <c r="C146" s="154" t="s">
        <v>298</v>
      </c>
      <c r="D146" s="67" t="s">
        <v>107</v>
      </c>
      <c r="E146" s="67" t="s">
        <v>29</v>
      </c>
      <c r="F146" s="149"/>
      <c r="G146" s="152">
        <v>5160000</v>
      </c>
      <c r="H146" s="149"/>
      <c r="J146" s="2"/>
      <c r="K146" s="3"/>
    </row>
    <row r="147" spans="1:11" ht="64.5">
      <c r="A147" s="58">
        <v>6</v>
      </c>
      <c r="B147" s="153">
        <v>71351540</v>
      </c>
      <c r="C147" s="154" t="s">
        <v>299</v>
      </c>
      <c r="D147" s="67" t="s">
        <v>105</v>
      </c>
      <c r="E147" s="67" t="s">
        <v>29</v>
      </c>
      <c r="F147" s="149"/>
      <c r="G147" s="152">
        <v>55000</v>
      </c>
      <c r="H147" s="149"/>
      <c r="J147" s="2"/>
      <c r="K147" s="3"/>
    </row>
    <row r="148" spans="1:11" ht="64.5">
      <c r="A148" s="58">
        <v>7</v>
      </c>
      <c r="B148" s="153" t="s">
        <v>284</v>
      </c>
      <c r="C148" s="154" t="s">
        <v>300</v>
      </c>
      <c r="D148" s="67" t="s">
        <v>105</v>
      </c>
      <c r="E148" s="67" t="s">
        <v>29</v>
      </c>
      <c r="F148" s="149"/>
      <c r="G148" s="152">
        <v>65000</v>
      </c>
      <c r="H148" s="149"/>
      <c r="J148" s="2"/>
      <c r="K148" s="3"/>
    </row>
    <row r="149" spans="1:11" ht="64.5">
      <c r="A149" s="58">
        <v>8</v>
      </c>
      <c r="B149" s="153">
        <v>71220000</v>
      </c>
      <c r="C149" s="154" t="s">
        <v>301</v>
      </c>
      <c r="D149" s="67" t="s">
        <v>107</v>
      </c>
      <c r="E149" s="67" t="s">
        <v>29</v>
      </c>
      <c r="F149" s="149"/>
      <c r="G149" s="152">
        <v>2000000</v>
      </c>
      <c r="H149" s="149"/>
      <c r="J149" s="2"/>
      <c r="K149" s="3"/>
    </row>
    <row r="150" spans="1:11" ht="51.75">
      <c r="A150" s="58">
        <v>9</v>
      </c>
      <c r="B150" s="153">
        <v>45000000</v>
      </c>
      <c r="C150" s="154" t="s">
        <v>302</v>
      </c>
      <c r="D150" s="67" t="s">
        <v>107</v>
      </c>
      <c r="E150" s="67" t="s">
        <v>29</v>
      </c>
      <c r="F150" s="149"/>
      <c r="G150" s="152">
        <v>4500000</v>
      </c>
      <c r="H150" s="149"/>
      <c r="J150" s="2"/>
      <c r="K150" s="3"/>
    </row>
    <row r="151" spans="1:11" ht="51.75">
      <c r="A151" s="58">
        <v>10</v>
      </c>
      <c r="B151" s="153"/>
      <c r="C151" s="154" t="s">
        <v>303</v>
      </c>
      <c r="D151" s="67" t="s">
        <v>105</v>
      </c>
      <c r="E151" s="67" t="s">
        <v>29</v>
      </c>
      <c r="F151" s="149"/>
      <c r="G151" s="152">
        <v>900000</v>
      </c>
      <c r="H151" s="149"/>
      <c r="J151" s="2"/>
      <c r="K151" s="3"/>
    </row>
    <row r="152" spans="1:11" ht="51.75">
      <c r="A152" s="58">
        <v>11</v>
      </c>
      <c r="B152" s="153" t="s">
        <v>284</v>
      </c>
      <c r="C152" s="154" t="s">
        <v>304</v>
      </c>
      <c r="D152" s="67" t="s">
        <v>105</v>
      </c>
      <c r="E152" s="67" t="s">
        <v>29</v>
      </c>
      <c r="F152" s="149"/>
      <c r="G152" s="152">
        <v>450000</v>
      </c>
      <c r="H152" s="149"/>
      <c r="J152" s="2"/>
      <c r="K152" s="3"/>
    </row>
    <row r="153" spans="1:11" ht="51.75">
      <c r="A153" s="58">
        <v>12</v>
      </c>
      <c r="B153" s="153">
        <v>45000000</v>
      </c>
      <c r="C153" s="154" t="s">
        <v>305</v>
      </c>
      <c r="D153" s="67" t="s">
        <v>107</v>
      </c>
      <c r="E153" s="67" t="s">
        <v>29</v>
      </c>
      <c r="F153" s="149"/>
      <c r="G153" s="152">
        <v>5000000</v>
      </c>
      <c r="H153" s="149"/>
      <c r="J153" s="2"/>
      <c r="K153" s="3"/>
    </row>
    <row r="154" spans="1:11" ht="64.5">
      <c r="A154" s="58">
        <v>13</v>
      </c>
      <c r="B154" s="153">
        <v>71220000</v>
      </c>
      <c r="C154" s="154" t="s">
        <v>333</v>
      </c>
      <c r="D154" s="67" t="s">
        <v>107</v>
      </c>
      <c r="E154" s="67" t="s">
        <v>29</v>
      </c>
      <c r="F154" s="149"/>
      <c r="G154" s="152">
        <v>6000000</v>
      </c>
      <c r="H154" s="149"/>
      <c r="J154" s="2"/>
      <c r="K154" s="3"/>
    </row>
    <row r="155" spans="1:11" ht="51.75">
      <c r="A155" s="58">
        <v>14</v>
      </c>
      <c r="B155" s="153"/>
      <c r="C155" s="154" t="s">
        <v>308</v>
      </c>
      <c r="D155" s="67" t="s">
        <v>85</v>
      </c>
      <c r="E155" s="67" t="s">
        <v>29</v>
      </c>
      <c r="F155" s="149"/>
      <c r="G155" s="152">
        <v>2500000</v>
      </c>
      <c r="H155" s="149"/>
      <c r="J155" s="2"/>
      <c r="K155" s="3"/>
    </row>
    <row r="156" spans="1:11" ht="77.25">
      <c r="A156" s="58">
        <v>15</v>
      </c>
      <c r="B156" s="153">
        <v>71220000</v>
      </c>
      <c r="C156" s="154" t="s">
        <v>306</v>
      </c>
      <c r="D156" s="67" t="s">
        <v>105</v>
      </c>
      <c r="E156" s="67" t="s">
        <v>29</v>
      </c>
      <c r="F156" s="149"/>
      <c r="G156" s="152">
        <v>150000</v>
      </c>
      <c r="H156" s="149"/>
      <c r="J156" s="2"/>
      <c r="K156" s="3"/>
    </row>
    <row r="157" spans="1:11" ht="77.25">
      <c r="A157" s="58">
        <v>16</v>
      </c>
      <c r="B157" s="153"/>
      <c r="C157" s="154" t="s">
        <v>307</v>
      </c>
      <c r="D157" s="67" t="s">
        <v>85</v>
      </c>
      <c r="E157" s="67" t="s">
        <v>29</v>
      </c>
      <c r="F157" s="149"/>
      <c r="G157" s="152">
        <v>1515000</v>
      </c>
      <c r="H157" s="149"/>
      <c r="J157" s="2"/>
      <c r="K157" s="3"/>
    </row>
    <row r="158" spans="1:11" ht="51.75">
      <c r="A158" s="58">
        <v>17</v>
      </c>
      <c r="B158" s="153"/>
      <c r="C158" s="155" t="s">
        <v>310</v>
      </c>
      <c r="D158" s="67" t="s">
        <v>85</v>
      </c>
      <c r="E158" s="67" t="s">
        <v>29</v>
      </c>
      <c r="F158" s="149"/>
      <c r="G158" s="152">
        <v>2000000</v>
      </c>
      <c r="H158" s="149"/>
      <c r="J158" s="2"/>
      <c r="K158" s="3"/>
    </row>
    <row r="159" spans="1:11" ht="66.75" customHeight="1">
      <c r="A159" s="58">
        <v>18</v>
      </c>
      <c r="B159" s="153">
        <v>71220000</v>
      </c>
      <c r="C159" s="156" t="s">
        <v>309</v>
      </c>
      <c r="D159" s="67" t="s">
        <v>105</v>
      </c>
      <c r="E159" s="67" t="s">
        <v>29</v>
      </c>
      <c r="F159" s="149"/>
      <c r="G159" s="38">
        <v>500000</v>
      </c>
      <c r="H159" s="149"/>
      <c r="J159" s="2"/>
      <c r="K159" s="3"/>
    </row>
    <row r="160" spans="1:11" ht="77.25">
      <c r="A160" s="58">
        <v>19</v>
      </c>
      <c r="B160" s="153"/>
      <c r="C160" s="154" t="s">
        <v>314</v>
      </c>
      <c r="D160" s="67" t="s">
        <v>85</v>
      </c>
      <c r="E160" s="67" t="s">
        <v>29</v>
      </c>
      <c r="F160" s="149"/>
      <c r="G160" s="152">
        <v>3000000</v>
      </c>
      <c r="H160" s="149"/>
      <c r="J160" s="2"/>
      <c r="K160" s="3"/>
    </row>
    <row r="161" spans="1:17" ht="90">
      <c r="A161" s="58">
        <v>20</v>
      </c>
      <c r="B161" s="153">
        <v>71220000</v>
      </c>
      <c r="C161" s="154" t="s">
        <v>318</v>
      </c>
      <c r="D161" s="67" t="s">
        <v>105</v>
      </c>
      <c r="E161" s="67" t="s">
        <v>29</v>
      </c>
      <c r="F161" s="149"/>
      <c r="G161" s="152">
        <v>900000</v>
      </c>
      <c r="H161" s="149"/>
      <c r="J161" s="2"/>
      <c r="K161" s="3"/>
    </row>
    <row r="162" spans="1:17" ht="77.25">
      <c r="A162" s="58">
        <v>21</v>
      </c>
      <c r="B162" s="153"/>
      <c r="C162" s="154" t="s">
        <v>317</v>
      </c>
      <c r="D162" s="67" t="s">
        <v>85</v>
      </c>
      <c r="E162" s="67" t="s">
        <v>29</v>
      </c>
      <c r="F162" s="149"/>
      <c r="G162" s="152">
        <v>6000000</v>
      </c>
      <c r="H162" s="149"/>
      <c r="J162" s="2"/>
      <c r="K162" s="3"/>
    </row>
    <row r="163" spans="1:17" ht="77.25">
      <c r="A163" s="58">
        <v>22</v>
      </c>
      <c r="B163" s="153">
        <v>71351540</v>
      </c>
      <c r="C163" s="154" t="s">
        <v>316</v>
      </c>
      <c r="D163" s="67" t="s">
        <v>105</v>
      </c>
      <c r="E163" s="67" t="s">
        <v>29</v>
      </c>
      <c r="F163" s="149"/>
      <c r="G163" s="152">
        <v>240000</v>
      </c>
      <c r="H163" s="149"/>
      <c r="J163" s="2"/>
      <c r="K163" s="3"/>
    </row>
    <row r="164" spans="1:17" ht="77.25">
      <c r="A164" s="58">
        <v>23</v>
      </c>
      <c r="B164" s="153" t="s">
        <v>284</v>
      </c>
      <c r="C164" s="154" t="s">
        <v>315</v>
      </c>
      <c r="D164" s="67" t="s">
        <v>105</v>
      </c>
      <c r="E164" s="67" t="s">
        <v>29</v>
      </c>
      <c r="F164" s="149"/>
      <c r="G164" s="152">
        <v>350000</v>
      </c>
      <c r="H164" s="149"/>
      <c r="J164" s="2"/>
      <c r="K164" s="3"/>
    </row>
    <row r="165" spans="1:17" ht="77.25">
      <c r="A165" s="58">
        <v>24</v>
      </c>
      <c r="B165" s="153">
        <v>71220000</v>
      </c>
      <c r="C165" s="154" t="s">
        <v>319</v>
      </c>
      <c r="D165" s="67" t="s">
        <v>105</v>
      </c>
      <c r="E165" s="67" t="s">
        <v>29</v>
      </c>
      <c r="F165" s="149"/>
      <c r="G165" s="152">
        <v>250000</v>
      </c>
      <c r="H165" s="149"/>
      <c r="J165" s="2"/>
      <c r="K165" s="3"/>
    </row>
    <row r="166" spans="1:17" ht="51.75">
      <c r="A166" s="58">
        <v>25</v>
      </c>
      <c r="B166" s="153">
        <v>45000000</v>
      </c>
      <c r="C166" s="154" t="s">
        <v>320</v>
      </c>
      <c r="D166" s="67" t="s">
        <v>107</v>
      </c>
      <c r="E166" s="67" t="s">
        <v>29</v>
      </c>
      <c r="F166" s="149"/>
      <c r="G166" s="152">
        <v>5160000</v>
      </c>
      <c r="H166" s="149"/>
      <c r="J166" s="2"/>
      <c r="K166" s="3"/>
    </row>
    <row r="167" spans="1:17" ht="64.5">
      <c r="A167" s="58">
        <v>26</v>
      </c>
      <c r="B167" s="153">
        <v>71351540</v>
      </c>
      <c r="C167" s="154" t="s">
        <v>322</v>
      </c>
      <c r="D167" s="67" t="s">
        <v>105</v>
      </c>
      <c r="E167" s="67" t="s">
        <v>29</v>
      </c>
      <c r="F167" s="149"/>
      <c r="G167" s="152">
        <v>80000</v>
      </c>
      <c r="H167" s="149"/>
      <c r="J167" s="2"/>
      <c r="K167" s="3"/>
    </row>
    <row r="168" spans="1:17" ht="64.5">
      <c r="A168" s="58">
        <v>27</v>
      </c>
      <c r="B168" s="153" t="s">
        <v>284</v>
      </c>
      <c r="C168" s="154" t="s">
        <v>321</v>
      </c>
      <c r="D168" s="67" t="s">
        <v>105</v>
      </c>
      <c r="E168" s="67" t="s">
        <v>29</v>
      </c>
      <c r="F168" s="149"/>
      <c r="G168" s="152">
        <v>120000</v>
      </c>
      <c r="H168" s="149"/>
      <c r="J168" s="2"/>
      <c r="K168" s="3"/>
    </row>
    <row r="169" spans="1:17" ht="51.75">
      <c r="A169" s="58">
        <v>28</v>
      </c>
      <c r="B169" s="153"/>
      <c r="C169" s="154" t="s">
        <v>329</v>
      </c>
      <c r="D169" s="67" t="s">
        <v>85</v>
      </c>
      <c r="E169" s="67" t="s">
        <v>29</v>
      </c>
      <c r="F169" s="149"/>
      <c r="G169" s="152">
        <v>2000000</v>
      </c>
      <c r="H169" s="149"/>
      <c r="J169" s="2"/>
      <c r="K169" s="3"/>
    </row>
    <row r="170" spans="1:17" ht="77.25">
      <c r="A170" s="58">
        <v>29</v>
      </c>
      <c r="B170" s="153"/>
      <c r="C170" s="154" t="s">
        <v>330</v>
      </c>
      <c r="D170" s="67" t="s">
        <v>85</v>
      </c>
      <c r="E170" s="67" t="s">
        <v>29</v>
      </c>
      <c r="F170" s="149"/>
      <c r="G170" s="152">
        <v>2500000</v>
      </c>
      <c r="H170" s="149"/>
      <c r="J170" s="2"/>
      <c r="K170" s="3"/>
    </row>
    <row r="171" spans="1:17" s="42" customFormat="1" ht="15.75">
      <c r="A171" s="41"/>
      <c r="B171" s="157" t="s">
        <v>32</v>
      </c>
      <c r="C171" s="158" t="s">
        <v>33</v>
      </c>
      <c r="D171" s="159"/>
      <c r="E171" s="159"/>
      <c r="F171" s="159"/>
      <c r="G171" s="160"/>
      <c r="H171" s="159"/>
      <c r="K171" s="43"/>
    </row>
    <row r="172" spans="1:17" s="15" customFormat="1" ht="25.5">
      <c r="A172" s="18">
        <v>1</v>
      </c>
      <c r="B172" s="161" t="s">
        <v>86</v>
      </c>
      <c r="C172" s="117" t="s">
        <v>35</v>
      </c>
      <c r="D172" s="141" t="s">
        <v>105</v>
      </c>
      <c r="E172" s="141" t="s">
        <v>29</v>
      </c>
      <c r="F172" s="109"/>
      <c r="G172" s="162">
        <v>600000</v>
      </c>
      <c r="H172" s="109"/>
      <c r="J172" s="46"/>
      <c r="K172" s="47"/>
    </row>
    <row r="173" spans="1:17" ht="39">
      <c r="A173" s="39">
        <v>2</v>
      </c>
      <c r="B173" s="75">
        <v>71351460</v>
      </c>
      <c r="C173" s="4" t="s">
        <v>234</v>
      </c>
      <c r="D173" s="67" t="s">
        <v>105</v>
      </c>
      <c r="E173" s="67" t="s">
        <v>29</v>
      </c>
      <c r="F173" s="67"/>
      <c r="G173" s="138">
        <v>1800000</v>
      </c>
      <c r="H173" s="67"/>
      <c r="J173" s="13"/>
      <c r="K173" s="14"/>
      <c r="L173" s="25"/>
      <c r="M173" s="25"/>
      <c r="N173" s="25"/>
      <c r="O173" s="25"/>
      <c r="P173" s="25"/>
      <c r="Q173" s="25"/>
    </row>
    <row r="174" spans="1:17" ht="26.25">
      <c r="A174" s="39">
        <v>3</v>
      </c>
      <c r="B174" s="75" t="s">
        <v>324</v>
      </c>
      <c r="C174" s="4" t="s">
        <v>235</v>
      </c>
      <c r="D174" s="67" t="s">
        <v>105</v>
      </c>
      <c r="E174" s="67" t="s">
        <v>29</v>
      </c>
      <c r="F174" s="67"/>
      <c r="G174" s="163">
        <v>500000</v>
      </c>
      <c r="H174" s="67"/>
      <c r="J174" s="13"/>
      <c r="K174" s="14"/>
      <c r="L174" s="25"/>
      <c r="M174" s="25"/>
      <c r="N174" s="25"/>
      <c r="O174" s="25"/>
      <c r="P174" s="25"/>
      <c r="Q174" s="25"/>
    </row>
    <row r="175" spans="1:17" ht="51.75">
      <c r="A175" s="18">
        <v>4</v>
      </c>
      <c r="B175" s="101" t="s">
        <v>94</v>
      </c>
      <c r="C175" s="4" t="s">
        <v>285</v>
      </c>
      <c r="D175" s="67" t="s">
        <v>105</v>
      </c>
      <c r="E175" s="67" t="s">
        <v>29</v>
      </c>
      <c r="F175" s="67"/>
      <c r="G175" s="163">
        <v>200000</v>
      </c>
      <c r="H175" s="67"/>
      <c r="J175" s="13"/>
      <c r="K175" s="14"/>
      <c r="L175" s="25"/>
      <c r="M175" s="25"/>
      <c r="N175" s="25"/>
      <c r="O175" s="25"/>
      <c r="P175" s="25"/>
      <c r="Q175" s="25"/>
    </row>
    <row r="176" spans="1:17" ht="63" customHeight="1">
      <c r="A176" s="39">
        <v>5</v>
      </c>
      <c r="B176" s="75">
        <v>72261160</v>
      </c>
      <c r="C176" s="69" t="s">
        <v>323</v>
      </c>
      <c r="D176" s="67" t="s">
        <v>105</v>
      </c>
      <c r="E176" s="67" t="s">
        <v>29</v>
      </c>
      <c r="F176" s="68"/>
      <c r="G176" s="138">
        <f>40000*12+186000</f>
        <v>666000</v>
      </c>
      <c r="H176" s="68"/>
      <c r="J176" s="10"/>
      <c r="K176" s="8"/>
      <c r="L176" s="26"/>
      <c r="M176" s="25"/>
      <c r="N176" s="25"/>
      <c r="O176" s="25"/>
      <c r="P176" s="25"/>
      <c r="Q176" s="25"/>
    </row>
    <row r="177" spans="1:17" ht="45" customHeight="1">
      <c r="A177" s="39">
        <v>6</v>
      </c>
      <c r="B177" s="75" t="s">
        <v>192</v>
      </c>
      <c r="C177" s="69" t="s">
        <v>193</v>
      </c>
      <c r="D177" s="67" t="s">
        <v>85</v>
      </c>
      <c r="E177" s="67" t="s">
        <v>29</v>
      </c>
      <c r="F177" s="68"/>
      <c r="G177" s="138">
        <v>300000</v>
      </c>
      <c r="H177" s="68"/>
      <c r="J177" s="10"/>
      <c r="K177" s="8"/>
      <c r="L177" s="26"/>
      <c r="M177" s="25"/>
      <c r="N177" s="25"/>
      <c r="O177" s="25"/>
      <c r="P177" s="25"/>
      <c r="Q177" s="25"/>
    </row>
    <row r="178" spans="1:17" ht="37.5" customHeight="1">
      <c r="A178" s="44"/>
      <c r="B178" s="164" t="s">
        <v>240</v>
      </c>
      <c r="C178" s="165"/>
      <c r="D178" s="166"/>
      <c r="E178" s="167"/>
      <c r="F178" s="166"/>
      <c r="G178" s="168"/>
      <c r="H178" s="166"/>
      <c r="J178" s="13"/>
      <c r="K178" s="14"/>
    </row>
    <row r="179" spans="1:17">
      <c r="A179" s="39"/>
      <c r="B179" s="98" t="s">
        <v>9</v>
      </c>
      <c r="C179" s="99" t="s">
        <v>8</v>
      </c>
      <c r="D179" s="99"/>
      <c r="E179" s="99"/>
      <c r="F179" s="99"/>
      <c r="G179" s="169"/>
      <c r="H179" s="99"/>
      <c r="I179" s="1"/>
    </row>
    <row r="180" spans="1:17">
      <c r="A180" s="39">
        <v>1</v>
      </c>
      <c r="B180" s="170"/>
      <c r="C180" s="171" t="s">
        <v>188</v>
      </c>
      <c r="D180" s="68" t="s">
        <v>105</v>
      </c>
      <c r="E180" s="67" t="s">
        <v>236</v>
      </c>
      <c r="F180" s="68"/>
      <c r="G180" s="172">
        <v>1900000</v>
      </c>
      <c r="H180" s="68"/>
      <c r="J180" s="13"/>
      <c r="K180" s="14"/>
    </row>
    <row r="181" spans="1:17" ht="18.75" customHeight="1">
      <c r="A181" s="39"/>
      <c r="B181" s="136" t="s">
        <v>32</v>
      </c>
      <c r="C181" s="137" t="s">
        <v>33</v>
      </c>
      <c r="D181" s="68"/>
      <c r="E181" s="68"/>
      <c r="F181" s="68"/>
      <c r="G181" s="172"/>
      <c r="H181" s="68"/>
      <c r="J181" s="2"/>
      <c r="K181" s="3"/>
    </row>
    <row r="182" spans="1:17" ht="26.25" customHeight="1">
      <c r="A182" s="39">
        <v>1</v>
      </c>
      <c r="B182" s="136"/>
      <c r="C182" s="139" t="s">
        <v>106</v>
      </c>
      <c r="D182" s="68" t="s">
        <v>105</v>
      </c>
      <c r="E182" s="67" t="s">
        <v>236</v>
      </c>
      <c r="F182" s="68"/>
      <c r="G182" s="172">
        <v>900000</v>
      </c>
      <c r="H182" s="68"/>
      <c r="J182" s="2"/>
      <c r="K182" s="3"/>
    </row>
    <row r="183" spans="1:17">
      <c r="A183" s="39">
        <v>2</v>
      </c>
      <c r="B183" s="170"/>
      <c r="C183" s="139" t="s">
        <v>213</v>
      </c>
      <c r="D183" s="68" t="s">
        <v>105</v>
      </c>
      <c r="E183" s="67" t="s">
        <v>236</v>
      </c>
      <c r="F183" s="68"/>
      <c r="G183" s="172">
        <v>500000</v>
      </c>
      <c r="H183" s="68"/>
      <c r="J183" s="13"/>
      <c r="K183" s="14"/>
    </row>
    <row r="184" spans="1:17">
      <c r="A184" s="39">
        <v>3</v>
      </c>
      <c r="B184" s="173"/>
      <c r="C184" s="171" t="s">
        <v>325</v>
      </c>
      <c r="D184" s="68" t="s">
        <v>105</v>
      </c>
      <c r="E184" s="67" t="s">
        <v>236</v>
      </c>
      <c r="F184" s="68"/>
      <c r="G184" s="172">
        <v>560000</v>
      </c>
      <c r="H184" s="68"/>
      <c r="J184" s="13"/>
      <c r="K184" s="14"/>
    </row>
    <row r="185" spans="1:17" ht="44.25" customHeight="1">
      <c r="A185" s="44"/>
      <c r="B185" s="164" t="s">
        <v>120</v>
      </c>
      <c r="C185" s="165"/>
      <c r="D185" s="167"/>
      <c r="E185" s="167"/>
      <c r="F185" s="167"/>
      <c r="G185" s="174"/>
      <c r="H185" s="167"/>
      <c r="J185" s="13"/>
      <c r="K185" s="14"/>
    </row>
    <row r="186" spans="1:17">
      <c r="A186" s="39"/>
      <c r="B186" s="136" t="s">
        <v>26</v>
      </c>
      <c r="C186" s="148" t="s">
        <v>27</v>
      </c>
      <c r="D186" s="68"/>
      <c r="E186" s="149"/>
      <c r="F186" s="149"/>
      <c r="G186" s="152"/>
      <c r="H186" s="149"/>
      <c r="J186" s="2"/>
      <c r="K186" s="3"/>
    </row>
    <row r="187" spans="1:17">
      <c r="A187" s="39"/>
      <c r="B187" s="136" t="s">
        <v>32</v>
      </c>
      <c r="C187" s="137" t="s">
        <v>33</v>
      </c>
      <c r="D187" s="68"/>
      <c r="E187" s="68"/>
      <c r="F187" s="68"/>
      <c r="G187" s="172"/>
      <c r="H187" s="68"/>
      <c r="J187" s="2"/>
      <c r="K187" s="3"/>
    </row>
    <row r="188" spans="1:17" ht="30.75" customHeight="1">
      <c r="A188" s="39">
        <v>1</v>
      </c>
      <c r="B188" s="170"/>
      <c r="C188" s="137" t="s">
        <v>283</v>
      </c>
      <c r="D188" s="67" t="s">
        <v>105</v>
      </c>
      <c r="E188" s="80" t="s">
        <v>236</v>
      </c>
      <c r="F188" s="68"/>
      <c r="G188" s="172">
        <v>560000</v>
      </c>
      <c r="H188" s="68"/>
      <c r="J188" s="2"/>
      <c r="K188" s="3"/>
    </row>
    <row r="189" spans="1:17" ht="21.75" customHeight="1">
      <c r="A189" s="39">
        <v>2</v>
      </c>
      <c r="B189" s="76" t="s">
        <v>192</v>
      </c>
      <c r="C189" s="175" t="s">
        <v>191</v>
      </c>
      <c r="D189" s="67" t="s">
        <v>85</v>
      </c>
      <c r="E189" s="67" t="s">
        <v>29</v>
      </c>
      <c r="F189" s="68"/>
      <c r="G189" s="172">
        <v>2500000</v>
      </c>
      <c r="H189" s="68"/>
      <c r="J189" s="2"/>
      <c r="K189" s="3"/>
    </row>
    <row r="190" spans="1:17" ht="30" customHeight="1">
      <c r="A190" s="44"/>
      <c r="B190" s="164" t="s">
        <v>266</v>
      </c>
      <c r="C190" s="176"/>
      <c r="D190" s="45"/>
      <c r="E190" s="167"/>
      <c r="F190" s="167"/>
      <c r="G190" s="174"/>
      <c r="H190" s="167"/>
      <c r="J190" s="13"/>
      <c r="K190" s="14"/>
    </row>
    <row r="191" spans="1:17">
      <c r="A191" s="39"/>
      <c r="B191" s="98" t="s">
        <v>9</v>
      </c>
      <c r="C191" s="99" t="s">
        <v>8</v>
      </c>
      <c r="D191" s="99"/>
      <c r="E191" s="99"/>
      <c r="F191" s="99"/>
      <c r="G191" s="169"/>
      <c r="H191" s="99"/>
      <c r="I191" s="1"/>
    </row>
    <row r="192" spans="1:17" ht="18.75" hidden="1" customHeight="1">
      <c r="G192" s="177"/>
    </row>
    <row r="193" spans="1:12" ht="18.75" customHeight="1">
      <c r="A193" s="54"/>
      <c r="B193" s="92"/>
      <c r="C193" s="178" t="s">
        <v>33</v>
      </c>
      <c r="D193" s="68"/>
      <c r="E193" s="68"/>
      <c r="F193" s="68"/>
      <c r="G193" s="172"/>
      <c r="H193" s="68"/>
      <c r="J193" s="2"/>
      <c r="K193" s="3"/>
    </row>
    <row r="194" spans="1:12" ht="34.5" customHeight="1">
      <c r="A194" s="39">
        <v>1</v>
      </c>
      <c r="B194" s="179" t="s">
        <v>326</v>
      </c>
      <c r="C194" s="71" t="s">
        <v>34</v>
      </c>
      <c r="D194" s="68" t="s">
        <v>105</v>
      </c>
      <c r="E194" s="67" t="s">
        <v>29</v>
      </c>
      <c r="F194" s="68"/>
      <c r="G194" s="172">
        <v>300000</v>
      </c>
      <c r="H194" s="68"/>
      <c r="J194" s="2"/>
      <c r="K194" s="3"/>
    </row>
    <row r="195" spans="1:12" ht="34.5" customHeight="1">
      <c r="A195" s="39">
        <v>2</v>
      </c>
      <c r="B195" s="76" t="s">
        <v>192</v>
      </c>
      <c r="C195" s="69" t="s">
        <v>191</v>
      </c>
      <c r="D195" s="67" t="s">
        <v>85</v>
      </c>
      <c r="E195" s="67" t="s">
        <v>29</v>
      </c>
      <c r="F195" s="68"/>
      <c r="G195" s="172">
        <v>21700000</v>
      </c>
      <c r="H195" s="68"/>
      <c r="J195" s="2"/>
      <c r="K195" s="3"/>
    </row>
    <row r="196" spans="1:12" ht="33.75" customHeight="1">
      <c r="A196" s="44"/>
      <c r="B196" s="164" t="s">
        <v>96</v>
      </c>
      <c r="C196" s="176"/>
      <c r="D196" s="167"/>
      <c r="E196" s="167"/>
      <c r="F196" s="167"/>
      <c r="G196" s="174"/>
      <c r="H196" s="167"/>
      <c r="J196" s="13"/>
      <c r="K196" s="14"/>
      <c r="L196" s="16"/>
    </row>
    <row r="197" spans="1:12">
      <c r="A197" s="39"/>
      <c r="B197" s="98" t="s">
        <v>9</v>
      </c>
      <c r="C197" s="99" t="s">
        <v>8</v>
      </c>
      <c r="D197" s="99"/>
      <c r="E197" s="99"/>
      <c r="F197" s="99"/>
      <c r="G197" s="169"/>
      <c r="H197" s="99"/>
      <c r="I197" s="1"/>
    </row>
    <row r="198" spans="1:12">
      <c r="A198" s="39">
        <v>1</v>
      </c>
      <c r="B198" s="98"/>
      <c r="C198" s="180" t="s">
        <v>237</v>
      </c>
      <c r="D198" s="67" t="s">
        <v>105</v>
      </c>
      <c r="E198" s="67" t="s">
        <v>29</v>
      </c>
      <c r="F198" s="181"/>
      <c r="G198" s="182">
        <v>138000</v>
      </c>
      <c r="H198" s="181"/>
      <c r="I198" s="1"/>
    </row>
    <row r="199" spans="1:12">
      <c r="A199" s="39">
        <v>2</v>
      </c>
      <c r="B199" s="75">
        <v>18141100</v>
      </c>
      <c r="C199" s="180" t="s">
        <v>194</v>
      </c>
      <c r="D199" s="67" t="s">
        <v>105</v>
      </c>
      <c r="E199" s="67" t="s">
        <v>25</v>
      </c>
      <c r="F199" s="181">
        <v>300</v>
      </c>
      <c r="G199" s="182">
        <f>H199*F199</f>
        <v>30000</v>
      </c>
      <c r="H199" s="181">
        <v>100</v>
      </c>
      <c r="I199" s="1"/>
    </row>
    <row r="200" spans="1:12">
      <c r="A200" s="39">
        <v>3</v>
      </c>
      <c r="B200" s="75">
        <v>18141100</v>
      </c>
      <c r="C200" s="180" t="s">
        <v>196</v>
      </c>
      <c r="D200" s="67" t="s">
        <v>105</v>
      </c>
      <c r="E200" s="67" t="s">
        <v>25</v>
      </c>
      <c r="F200" s="181">
        <v>550</v>
      </c>
      <c r="G200" s="182">
        <f>H200*F200</f>
        <v>22000</v>
      </c>
      <c r="H200" s="181">
        <v>40</v>
      </c>
      <c r="I200" s="1"/>
    </row>
    <row r="201" spans="1:12">
      <c r="A201" s="39">
        <v>4</v>
      </c>
      <c r="B201" s="75" t="s">
        <v>199</v>
      </c>
      <c r="C201" s="180" t="s">
        <v>200</v>
      </c>
      <c r="D201" s="67" t="s">
        <v>105</v>
      </c>
      <c r="E201" s="67" t="s">
        <v>29</v>
      </c>
      <c r="F201" s="181"/>
      <c r="G201" s="182">
        <v>36000</v>
      </c>
      <c r="H201" s="181"/>
      <c r="I201" s="1"/>
    </row>
    <row r="202" spans="1:12">
      <c r="A202" s="39">
        <v>5</v>
      </c>
      <c r="B202" s="183" t="s">
        <v>197</v>
      </c>
      <c r="C202" s="184" t="s">
        <v>195</v>
      </c>
      <c r="D202" s="67" t="s">
        <v>105</v>
      </c>
      <c r="E202" s="67" t="s">
        <v>25</v>
      </c>
      <c r="F202" s="67">
        <v>2000</v>
      </c>
      <c r="G202" s="185">
        <f>F202*H202</f>
        <v>24000</v>
      </c>
      <c r="H202" s="186">
        <v>12</v>
      </c>
    </row>
    <row r="203" spans="1:12">
      <c r="A203" s="39"/>
      <c r="B203" s="74"/>
      <c r="C203" s="187"/>
      <c r="D203" s="67"/>
      <c r="E203" s="67"/>
      <c r="F203" s="67"/>
      <c r="G203" s="185"/>
      <c r="H203" s="127"/>
    </row>
    <row r="204" spans="1:12">
      <c r="A204" s="39"/>
      <c r="B204" s="136" t="s">
        <v>32</v>
      </c>
      <c r="C204" s="137" t="s">
        <v>33</v>
      </c>
      <c r="D204" s="68"/>
      <c r="E204" s="68"/>
      <c r="F204" s="68"/>
      <c r="G204" s="172"/>
      <c r="H204" s="68"/>
      <c r="J204" s="2"/>
      <c r="K204" s="3"/>
    </row>
    <row r="205" spans="1:12" ht="18.75" customHeight="1">
      <c r="A205" s="39">
        <v>1</v>
      </c>
      <c r="B205" s="76" t="s">
        <v>192</v>
      </c>
      <c r="C205" s="69" t="s">
        <v>191</v>
      </c>
      <c r="D205" s="67" t="s">
        <v>85</v>
      </c>
      <c r="E205" s="67" t="s">
        <v>29</v>
      </c>
      <c r="F205" s="68"/>
      <c r="G205" s="172">
        <v>13800000</v>
      </c>
      <c r="H205" s="68"/>
      <c r="J205" s="2"/>
      <c r="K205" s="3"/>
    </row>
    <row r="206" spans="1:12" ht="43.5" customHeight="1">
      <c r="A206" s="44"/>
      <c r="B206" s="188" t="s">
        <v>151</v>
      </c>
      <c r="C206" s="189"/>
      <c r="D206" s="167"/>
      <c r="E206" s="167"/>
      <c r="F206" s="166"/>
      <c r="G206" s="190"/>
      <c r="H206" s="166"/>
      <c r="I206" s="22"/>
      <c r="J206" s="2"/>
      <c r="K206" s="2"/>
      <c r="L206" s="3"/>
    </row>
    <row r="207" spans="1:12">
      <c r="A207" s="39"/>
      <c r="B207" s="98" t="s">
        <v>9</v>
      </c>
      <c r="C207" s="99" t="s">
        <v>8</v>
      </c>
      <c r="D207" s="99"/>
      <c r="E207" s="99"/>
      <c r="F207" s="99"/>
      <c r="G207" s="169"/>
      <c r="H207" s="99"/>
      <c r="I207" s="1"/>
    </row>
    <row r="208" spans="1:12" ht="25.5">
      <c r="A208" s="39">
        <v>1</v>
      </c>
      <c r="B208" s="183"/>
      <c r="C208" s="184" t="s">
        <v>201</v>
      </c>
      <c r="D208" s="67" t="s">
        <v>105</v>
      </c>
      <c r="E208" s="67" t="s">
        <v>29</v>
      </c>
      <c r="F208" s="67"/>
      <c r="G208" s="185">
        <v>100000</v>
      </c>
      <c r="H208" s="127"/>
    </row>
    <row r="209" spans="1:11">
      <c r="A209" s="39">
        <v>2</v>
      </c>
      <c r="B209" s="74" t="s">
        <v>202</v>
      </c>
      <c r="C209" s="187" t="s">
        <v>198</v>
      </c>
      <c r="D209" s="67" t="s">
        <v>105</v>
      </c>
      <c r="E209" s="67" t="s">
        <v>29</v>
      </c>
      <c r="F209" s="67"/>
      <c r="G209" s="185">
        <v>200000</v>
      </c>
      <c r="H209" s="127"/>
    </row>
    <row r="210" spans="1:11" ht="34.5" customHeight="1">
      <c r="A210" s="39"/>
      <c r="B210" s="136" t="s">
        <v>26</v>
      </c>
      <c r="C210" s="137" t="s">
        <v>33</v>
      </c>
      <c r="D210" s="68"/>
      <c r="E210" s="68"/>
      <c r="F210" s="68"/>
      <c r="G210" s="172"/>
      <c r="H210" s="68"/>
      <c r="J210" s="2"/>
      <c r="K210" s="3"/>
    </row>
    <row r="211" spans="1:11" ht="34.5" customHeight="1">
      <c r="A211" s="39">
        <v>1</v>
      </c>
      <c r="B211" s="76" t="s">
        <v>192</v>
      </c>
      <c r="C211" s="175" t="s">
        <v>191</v>
      </c>
      <c r="D211" s="67" t="s">
        <v>85</v>
      </c>
      <c r="E211" s="67" t="s">
        <v>29</v>
      </c>
      <c r="F211" s="68"/>
      <c r="G211" s="172">
        <v>2000000</v>
      </c>
      <c r="H211" s="68"/>
      <c r="J211" s="2"/>
      <c r="K211" s="3"/>
    </row>
    <row r="212" spans="1:11">
      <c r="G212" s="177"/>
    </row>
    <row r="213" spans="1:11" ht="42" customHeight="1">
      <c r="A213" s="39"/>
      <c r="B213" s="191" t="s">
        <v>97</v>
      </c>
      <c r="C213" s="192"/>
      <c r="D213" s="167"/>
      <c r="E213" s="167"/>
      <c r="F213" s="167"/>
      <c r="G213" s="174"/>
      <c r="H213" s="193"/>
    </row>
    <row r="214" spans="1:11">
      <c r="A214" s="39"/>
      <c r="B214" s="98" t="s">
        <v>9</v>
      </c>
      <c r="C214" s="99" t="s">
        <v>8</v>
      </c>
      <c r="D214" s="99"/>
      <c r="E214" s="99"/>
      <c r="F214" s="99"/>
      <c r="G214" s="169"/>
      <c r="H214" s="99"/>
      <c r="I214" s="1"/>
    </row>
    <row r="215" spans="1:11" ht="25.5">
      <c r="A215" s="39">
        <v>1</v>
      </c>
      <c r="B215" s="98">
        <v>44161130</v>
      </c>
      <c r="C215" s="194" t="s">
        <v>203</v>
      </c>
      <c r="D215" s="67" t="s">
        <v>105</v>
      </c>
      <c r="E215" s="67" t="s">
        <v>29</v>
      </c>
      <c r="F215" s="147"/>
      <c r="G215" s="172">
        <v>2000000</v>
      </c>
      <c r="H215" s="147"/>
      <c r="I215" s="1"/>
    </row>
    <row r="216" spans="1:11">
      <c r="A216" s="39"/>
      <c r="B216" s="105"/>
      <c r="C216" s="72"/>
      <c r="D216" s="67"/>
      <c r="E216" s="67"/>
      <c r="F216" s="131"/>
      <c r="G216" s="195"/>
      <c r="H216" s="131"/>
      <c r="J216" s="2"/>
      <c r="K216" s="3"/>
    </row>
    <row r="217" spans="1:11">
      <c r="A217" s="39"/>
      <c r="B217" s="136" t="s">
        <v>26</v>
      </c>
      <c r="C217" s="137" t="s">
        <v>33</v>
      </c>
      <c r="D217" s="68"/>
      <c r="E217" s="68"/>
      <c r="F217" s="68"/>
      <c r="G217" s="172"/>
      <c r="H217" s="68"/>
      <c r="J217" s="13"/>
      <c r="K217" s="14"/>
    </row>
    <row r="218" spans="1:11" ht="25.5">
      <c r="A218" s="39">
        <v>1</v>
      </c>
      <c r="B218" s="136"/>
      <c r="C218" s="137" t="s">
        <v>106</v>
      </c>
      <c r="D218" s="68" t="s">
        <v>105</v>
      </c>
      <c r="E218" s="68"/>
      <c r="F218" s="68"/>
      <c r="G218" s="172">
        <v>600000</v>
      </c>
      <c r="H218" s="68"/>
      <c r="J218" s="13"/>
      <c r="K218" s="14"/>
    </row>
    <row r="219" spans="1:11" ht="26.25">
      <c r="A219" s="39">
        <v>2</v>
      </c>
      <c r="B219" s="70" t="s">
        <v>328</v>
      </c>
      <c r="C219" s="196" t="s">
        <v>327</v>
      </c>
      <c r="D219" s="67" t="s">
        <v>105</v>
      </c>
      <c r="E219" s="67" t="s">
        <v>29</v>
      </c>
      <c r="F219" s="149"/>
      <c r="G219" s="152">
        <v>500000</v>
      </c>
      <c r="H219" s="149"/>
      <c r="J219" s="2"/>
      <c r="K219" s="3"/>
    </row>
    <row r="220" spans="1:11">
      <c r="A220" s="39">
        <v>3</v>
      </c>
      <c r="B220" s="76" t="s">
        <v>192</v>
      </c>
      <c r="C220" s="69" t="s">
        <v>191</v>
      </c>
      <c r="D220" s="67" t="s">
        <v>85</v>
      </c>
      <c r="E220" s="67" t="s">
        <v>29</v>
      </c>
      <c r="F220" s="68"/>
      <c r="G220" s="172">
        <v>5000000</v>
      </c>
      <c r="H220" s="68"/>
      <c r="J220" s="13"/>
      <c r="K220" s="14"/>
    </row>
    <row r="221" spans="1:11">
      <c r="A221" s="39">
        <v>4</v>
      </c>
      <c r="B221" s="70" t="s">
        <v>86</v>
      </c>
      <c r="C221" s="197" t="s">
        <v>335</v>
      </c>
      <c r="D221" s="68" t="s">
        <v>105</v>
      </c>
      <c r="E221" s="67" t="s">
        <v>29</v>
      </c>
      <c r="F221" s="67"/>
      <c r="G221" s="185">
        <v>700000</v>
      </c>
      <c r="H221" s="127"/>
    </row>
    <row r="222" spans="1:11">
      <c r="A222" s="39"/>
      <c r="B222" s="198"/>
      <c r="C222" s="199"/>
      <c r="D222" s="68"/>
      <c r="E222" s="67"/>
      <c r="F222" s="67"/>
      <c r="G222" s="185"/>
      <c r="H222" s="127"/>
    </row>
    <row r="223" spans="1:11" ht="28.5" customHeight="1">
      <c r="A223" s="44"/>
      <c r="B223" s="188" t="s">
        <v>98</v>
      </c>
      <c r="C223" s="189"/>
      <c r="D223" s="167"/>
      <c r="E223" s="167"/>
      <c r="F223" s="167"/>
      <c r="G223" s="174"/>
      <c r="H223" s="193"/>
      <c r="I223" s="1"/>
    </row>
    <row r="224" spans="1:11">
      <c r="A224" s="39"/>
      <c r="B224" s="98" t="s">
        <v>9</v>
      </c>
      <c r="C224" s="99" t="s">
        <v>8</v>
      </c>
      <c r="D224" s="99"/>
      <c r="E224" s="99"/>
      <c r="F224" s="99"/>
      <c r="G224" s="169"/>
      <c r="H224" s="99"/>
      <c r="I224" s="1"/>
    </row>
    <row r="225" spans="1:11">
      <c r="A225" s="39">
        <v>1</v>
      </c>
      <c r="B225" s="98">
        <v>31321100</v>
      </c>
      <c r="C225" s="200" t="s">
        <v>204</v>
      </c>
      <c r="D225" s="67" t="s">
        <v>105</v>
      </c>
      <c r="E225" s="181" t="s">
        <v>25</v>
      </c>
      <c r="F225" s="201">
        <v>2400</v>
      </c>
      <c r="G225" s="202">
        <v>24000</v>
      </c>
      <c r="H225" s="203">
        <v>10</v>
      </c>
      <c r="J225" s="2"/>
      <c r="K225" s="3"/>
    </row>
    <row r="226" spans="1:11">
      <c r="A226" s="39">
        <v>2</v>
      </c>
      <c r="B226" s="136" t="s">
        <v>160</v>
      </c>
      <c r="C226" s="148" t="s">
        <v>286</v>
      </c>
      <c r="D226" s="67" t="s">
        <v>105</v>
      </c>
      <c r="E226" s="67" t="s">
        <v>127</v>
      </c>
      <c r="F226" s="149">
        <v>100</v>
      </c>
      <c r="G226" s="202">
        <f t="shared" ref="G226:G228" si="3">F226*H226</f>
        <v>50000</v>
      </c>
      <c r="H226" s="204">
        <v>500</v>
      </c>
      <c r="J226" s="2"/>
      <c r="K226" s="3"/>
    </row>
    <row r="227" spans="1:11">
      <c r="A227" s="39">
        <v>3</v>
      </c>
      <c r="B227" s="136" t="s">
        <v>205</v>
      </c>
      <c r="C227" s="148" t="s">
        <v>287</v>
      </c>
      <c r="D227" s="67"/>
      <c r="E227" s="67" t="s">
        <v>127</v>
      </c>
      <c r="F227" s="149">
        <v>70</v>
      </c>
      <c r="G227" s="202">
        <v>21000</v>
      </c>
      <c r="H227" s="204">
        <v>300</v>
      </c>
      <c r="J227" s="2"/>
      <c r="K227" s="3"/>
    </row>
    <row r="228" spans="1:11" ht="18.75" customHeight="1">
      <c r="A228" s="39">
        <v>4</v>
      </c>
      <c r="B228" s="205">
        <v>44111447</v>
      </c>
      <c r="C228" s="184" t="s">
        <v>128</v>
      </c>
      <c r="D228" s="67" t="s">
        <v>105</v>
      </c>
      <c r="E228" s="67" t="s">
        <v>25</v>
      </c>
      <c r="F228" s="131">
        <v>800</v>
      </c>
      <c r="G228" s="202">
        <f t="shared" si="3"/>
        <v>120000</v>
      </c>
      <c r="H228" s="206">
        <v>150</v>
      </c>
      <c r="J228" s="2"/>
      <c r="K228" s="3"/>
    </row>
    <row r="229" spans="1:11">
      <c r="A229" s="39">
        <v>5</v>
      </c>
      <c r="B229" s="205"/>
      <c r="C229" s="207" t="s">
        <v>239</v>
      </c>
      <c r="D229" s="67" t="s">
        <v>105</v>
      </c>
      <c r="E229" s="67" t="s">
        <v>25</v>
      </c>
      <c r="F229" s="131">
        <f>45200/20</f>
        <v>2260</v>
      </c>
      <c r="G229" s="202">
        <f>F229*H229</f>
        <v>135600</v>
      </c>
      <c r="H229" s="206">
        <v>60</v>
      </c>
    </row>
    <row r="230" spans="1:11" ht="15.75" thickBot="1">
      <c r="A230" s="39">
        <v>6</v>
      </c>
      <c r="B230" s="70"/>
      <c r="C230" s="208" t="s">
        <v>100</v>
      </c>
      <c r="D230" s="67" t="s">
        <v>105</v>
      </c>
      <c r="E230" s="67" t="s">
        <v>29</v>
      </c>
      <c r="F230" s="127"/>
      <c r="G230" s="185"/>
      <c r="H230" s="127"/>
      <c r="J230" s="2"/>
      <c r="K230" s="3"/>
    </row>
    <row r="231" spans="1:11" ht="25.5">
      <c r="A231" s="39">
        <v>7</v>
      </c>
      <c r="B231" s="209">
        <v>31512360</v>
      </c>
      <c r="C231" s="210" t="s">
        <v>267</v>
      </c>
      <c r="D231" s="67" t="s">
        <v>105</v>
      </c>
      <c r="E231" s="211" t="s">
        <v>25</v>
      </c>
      <c r="F231" s="212">
        <v>3800</v>
      </c>
      <c r="G231" s="213">
        <f t="shared" ref="G231:G233" si="4">F231*H231</f>
        <v>760000</v>
      </c>
      <c r="H231" s="214">
        <v>200</v>
      </c>
      <c r="J231" s="2"/>
      <c r="K231" s="3"/>
    </row>
    <row r="232" spans="1:11" ht="25.5">
      <c r="A232" s="39">
        <v>8</v>
      </c>
      <c r="B232" s="209">
        <v>31512360</v>
      </c>
      <c r="C232" s="210" t="s">
        <v>268</v>
      </c>
      <c r="D232" s="67" t="s">
        <v>105</v>
      </c>
      <c r="E232" s="211" t="s">
        <v>25</v>
      </c>
      <c r="F232" s="212">
        <v>4500</v>
      </c>
      <c r="G232" s="213">
        <f t="shared" si="4"/>
        <v>81000</v>
      </c>
      <c r="H232" s="214">
        <v>18</v>
      </c>
      <c r="J232" s="2"/>
      <c r="K232" s="3"/>
    </row>
    <row r="233" spans="1:11">
      <c r="A233" s="39">
        <v>9</v>
      </c>
      <c r="B233" s="209" t="s">
        <v>269</v>
      </c>
      <c r="C233" s="210" t="s">
        <v>270</v>
      </c>
      <c r="D233" s="67" t="s">
        <v>105</v>
      </c>
      <c r="E233" s="211" t="s">
        <v>127</v>
      </c>
      <c r="F233" s="212">
        <v>105</v>
      </c>
      <c r="G233" s="213">
        <f t="shared" si="4"/>
        <v>157500</v>
      </c>
      <c r="H233" s="214">
        <v>1500</v>
      </c>
      <c r="J233" s="13"/>
      <c r="K233" s="14"/>
    </row>
    <row r="234" spans="1:11">
      <c r="A234" s="39"/>
      <c r="B234" s="136" t="s">
        <v>26</v>
      </c>
      <c r="C234" s="137" t="s">
        <v>33</v>
      </c>
      <c r="D234" s="68"/>
      <c r="E234" s="68"/>
      <c r="F234" s="68"/>
      <c r="G234" s="172"/>
      <c r="H234" s="68"/>
    </row>
    <row r="235" spans="1:11" ht="33" customHeight="1">
      <c r="A235" s="39">
        <v>1</v>
      </c>
      <c r="B235" s="70" t="s">
        <v>86</v>
      </c>
      <c r="C235" s="215" t="s">
        <v>101</v>
      </c>
      <c r="D235" s="67" t="s">
        <v>105</v>
      </c>
      <c r="E235" s="67" t="s">
        <v>29</v>
      </c>
      <c r="F235" s="127"/>
      <c r="G235" s="185">
        <v>4300000</v>
      </c>
      <c r="H235" s="127"/>
    </row>
    <row r="236" spans="1:11" ht="26.25" customHeight="1">
      <c r="A236" s="44"/>
      <c r="B236" s="188" t="s">
        <v>99</v>
      </c>
      <c r="C236" s="189"/>
      <c r="D236" s="167"/>
      <c r="E236" s="167"/>
      <c r="F236" s="167"/>
      <c r="G236" s="174"/>
      <c r="H236" s="193"/>
      <c r="I236" s="1"/>
    </row>
    <row r="237" spans="1:11" ht="21.75" customHeight="1">
      <c r="A237" s="39"/>
      <c r="B237" s="98" t="s">
        <v>9</v>
      </c>
      <c r="C237" s="99" t="s">
        <v>8</v>
      </c>
      <c r="D237" s="99"/>
      <c r="E237" s="99"/>
      <c r="F237" s="99"/>
      <c r="G237" s="169"/>
      <c r="H237" s="99"/>
    </row>
    <row r="238" spans="1:11" ht="15.75" thickBot="1">
      <c r="A238" s="39">
        <v>1</v>
      </c>
      <c r="B238" s="70"/>
      <c r="C238" s="216" t="s">
        <v>102</v>
      </c>
      <c r="D238" s="67" t="s">
        <v>105</v>
      </c>
      <c r="E238" s="67" t="s">
        <v>29</v>
      </c>
      <c r="F238" s="67"/>
      <c r="G238" s="185">
        <v>2600000</v>
      </c>
      <c r="H238" s="127"/>
      <c r="I238" s="2"/>
      <c r="J238" s="5"/>
    </row>
    <row r="239" spans="1:11">
      <c r="A239" s="39">
        <v>2</v>
      </c>
      <c r="B239" s="70" t="s">
        <v>248</v>
      </c>
      <c r="C239" s="63" t="s">
        <v>261</v>
      </c>
      <c r="D239" s="68" t="s">
        <v>105</v>
      </c>
      <c r="E239" s="100" t="s">
        <v>11</v>
      </c>
      <c r="F239" s="100">
        <v>4500</v>
      </c>
      <c r="G239" s="217">
        <f>F239*H239</f>
        <v>112500</v>
      </c>
      <c r="H239" s="100">
        <v>25</v>
      </c>
      <c r="I239" s="2"/>
      <c r="J239" s="5"/>
    </row>
    <row r="240" spans="1:11">
      <c r="A240" s="39">
        <v>3</v>
      </c>
      <c r="B240" s="70" t="s">
        <v>248</v>
      </c>
      <c r="C240" s="63" t="s">
        <v>262</v>
      </c>
      <c r="D240" s="68" t="s">
        <v>105</v>
      </c>
      <c r="E240" s="100" t="s">
        <v>11</v>
      </c>
      <c r="F240" s="100">
        <v>2500</v>
      </c>
      <c r="G240" s="217">
        <f>F240*H240</f>
        <v>125000</v>
      </c>
      <c r="H240" s="100">
        <v>50</v>
      </c>
      <c r="J240" s="2"/>
      <c r="K240" s="3"/>
    </row>
    <row r="241" spans="1:11">
      <c r="A241" s="39"/>
      <c r="B241" s="136" t="s">
        <v>26</v>
      </c>
      <c r="C241" s="148" t="s">
        <v>27</v>
      </c>
      <c r="D241" s="68"/>
      <c r="E241" s="149"/>
      <c r="F241" s="149"/>
      <c r="G241" s="218"/>
      <c r="H241" s="149"/>
      <c r="J241" s="2"/>
      <c r="K241" s="3"/>
    </row>
    <row r="242" spans="1:11">
      <c r="A242" s="39"/>
      <c r="B242" s="136" t="s">
        <v>32</v>
      </c>
      <c r="C242" s="137" t="s">
        <v>33</v>
      </c>
      <c r="D242" s="68"/>
      <c r="E242" s="68"/>
      <c r="F242" s="68"/>
      <c r="G242" s="172"/>
      <c r="H242" s="68"/>
    </row>
    <row r="243" spans="1:11">
      <c r="A243" s="39">
        <v>1</v>
      </c>
      <c r="B243" s="118" t="s">
        <v>190</v>
      </c>
      <c r="C243" s="219" t="s">
        <v>206</v>
      </c>
      <c r="D243" s="67" t="s">
        <v>105</v>
      </c>
      <c r="E243" s="67" t="s">
        <v>29</v>
      </c>
      <c r="F243" s="67"/>
      <c r="G243" s="185">
        <v>800000</v>
      </c>
      <c r="H243" s="127"/>
    </row>
    <row r="244" spans="1:11">
      <c r="A244" s="39">
        <v>2</v>
      </c>
      <c r="B244" s="183">
        <v>45451100</v>
      </c>
      <c r="C244" s="219" t="s">
        <v>121</v>
      </c>
      <c r="D244" s="67" t="s">
        <v>105</v>
      </c>
      <c r="E244" s="67" t="s">
        <v>29</v>
      </c>
      <c r="F244" s="127"/>
      <c r="G244" s="185">
        <v>350000</v>
      </c>
      <c r="H244" s="127"/>
    </row>
    <row r="245" spans="1:11">
      <c r="A245" s="39">
        <v>3</v>
      </c>
      <c r="B245" s="183">
        <v>45451200</v>
      </c>
      <c r="C245" s="219" t="s">
        <v>122</v>
      </c>
      <c r="D245" s="67" t="s">
        <v>105</v>
      </c>
      <c r="E245" s="67" t="s">
        <v>29</v>
      </c>
      <c r="F245" s="127"/>
      <c r="G245" s="185">
        <v>350000</v>
      </c>
      <c r="H245" s="127"/>
    </row>
    <row r="246" spans="1:11">
      <c r="A246" s="39">
        <v>4</v>
      </c>
      <c r="B246" s="183"/>
      <c r="C246" s="219" t="s">
        <v>209</v>
      </c>
      <c r="D246" s="67" t="s">
        <v>105</v>
      </c>
      <c r="E246" s="67" t="s">
        <v>29</v>
      </c>
      <c r="F246" s="127"/>
      <c r="G246" s="185">
        <v>100000</v>
      </c>
      <c r="H246" s="127"/>
    </row>
    <row r="247" spans="1:11" ht="24">
      <c r="A247" s="39">
        <v>5</v>
      </c>
      <c r="B247" s="183"/>
      <c r="C247" s="219" t="s">
        <v>208</v>
      </c>
      <c r="D247" s="67" t="s">
        <v>105</v>
      </c>
      <c r="E247" s="67" t="s">
        <v>29</v>
      </c>
      <c r="F247" s="127"/>
      <c r="G247" s="185">
        <v>500000</v>
      </c>
      <c r="H247" s="127"/>
    </row>
    <row r="248" spans="1:11" ht="24">
      <c r="A248" s="39">
        <v>6</v>
      </c>
      <c r="B248" s="183"/>
      <c r="C248" s="219" t="s">
        <v>207</v>
      </c>
      <c r="D248" s="67" t="s">
        <v>105</v>
      </c>
      <c r="E248" s="67" t="s">
        <v>29</v>
      </c>
      <c r="F248" s="127"/>
      <c r="G248" s="217">
        <v>250000</v>
      </c>
      <c r="H248" s="127"/>
    </row>
    <row r="249" spans="1:11" ht="24.75" customHeight="1">
      <c r="A249" s="39">
        <v>7</v>
      </c>
      <c r="B249" s="183"/>
      <c r="C249" s="219" t="s">
        <v>106</v>
      </c>
      <c r="D249" s="67" t="s">
        <v>105</v>
      </c>
      <c r="E249" s="67" t="s">
        <v>29</v>
      </c>
      <c r="F249" s="127"/>
      <c r="G249" s="217">
        <v>990000</v>
      </c>
      <c r="H249" s="127"/>
    </row>
    <row r="250" spans="1:11" ht="42.75" customHeight="1">
      <c r="A250" s="39"/>
      <c r="B250" s="220" t="s">
        <v>210</v>
      </c>
      <c r="C250" s="221"/>
      <c r="D250" s="222"/>
      <c r="E250" s="223"/>
      <c r="F250" s="193"/>
      <c r="G250" s="174"/>
      <c r="H250" s="193"/>
    </row>
    <row r="251" spans="1:11" ht="51" customHeight="1">
      <c r="A251" s="39">
        <v>1</v>
      </c>
      <c r="B251" s="183"/>
      <c r="C251" s="178" t="s">
        <v>211</v>
      </c>
      <c r="D251" s="67" t="s">
        <v>105</v>
      </c>
      <c r="E251" s="67" t="s">
        <v>29</v>
      </c>
      <c r="F251" s="127"/>
      <c r="G251" s="217">
        <v>200000</v>
      </c>
      <c r="H251" s="127"/>
    </row>
    <row r="252" spans="1:11" ht="24.75" customHeight="1">
      <c r="A252" s="44"/>
      <c r="B252" s="164" t="s">
        <v>288</v>
      </c>
      <c r="C252" s="176"/>
      <c r="D252" s="224"/>
      <c r="E252" s="193"/>
      <c r="F252" s="193"/>
      <c r="G252" s="174"/>
      <c r="H252" s="193"/>
      <c r="I252" s="1"/>
    </row>
    <row r="253" spans="1:11">
      <c r="A253" s="39"/>
      <c r="B253" s="98" t="s">
        <v>9</v>
      </c>
      <c r="C253" s="99" t="s">
        <v>8</v>
      </c>
      <c r="D253" s="99"/>
      <c r="E253" s="99"/>
      <c r="F253" s="99"/>
      <c r="G253" s="169"/>
      <c r="H253" s="99"/>
      <c r="J253" s="2"/>
      <c r="K253" s="3"/>
    </row>
    <row r="254" spans="1:11" ht="0.75" customHeight="1">
      <c r="A254" s="39"/>
      <c r="B254" s="136"/>
      <c r="C254" s="196" t="s">
        <v>150</v>
      </c>
      <c r="D254" s="67" t="s">
        <v>105</v>
      </c>
      <c r="E254" s="67" t="s">
        <v>29</v>
      </c>
      <c r="F254" s="149"/>
      <c r="G254" s="218">
        <v>454900</v>
      </c>
      <c r="H254" s="149"/>
    </row>
    <row r="255" spans="1:11" ht="16.5" customHeight="1">
      <c r="A255" s="54"/>
      <c r="B255" s="67"/>
      <c r="C255" s="127"/>
      <c r="D255" s="186"/>
      <c r="E255" s="127"/>
      <c r="F255" s="127"/>
      <c r="G255" s="217"/>
      <c r="H255" s="127"/>
      <c r="J255" s="2"/>
      <c r="K255" s="3"/>
    </row>
    <row r="256" spans="1:11">
      <c r="A256" s="39"/>
      <c r="B256" s="225" t="s">
        <v>26</v>
      </c>
      <c r="C256" s="226" t="s">
        <v>27</v>
      </c>
      <c r="D256" s="149"/>
      <c r="E256" s="149"/>
      <c r="F256" s="149"/>
      <c r="G256" s="218"/>
      <c r="H256" s="149"/>
      <c r="J256" s="2"/>
      <c r="K256" s="3"/>
    </row>
    <row r="257" spans="1:12">
      <c r="B257" s="170" t="s">
        <v>241</v>
      </c>
      <c r="C257" s="227" t="s">
        <v>238</v>
      </c>
      <c r="D257" s="186"/>
      <c r="E257" s="127"/>
      <c r="F257" s="127"/>
      <c r="G257" s="217"/>
      <c r="H257" s="127"/>
      <c r="J257" s="2"/>
      <c r="K257" s="3"/>
    </row>
    <row r="258" spans="1:12">
      <c r="A258" s="39">
        <v>1</v>
      </c>
      <c r="B258" s="76" t="s">
        <v>192</v>
      </c>
      <c r="C258" s="69" t="s">
        <v>212</v>
      </c>
      <c r="D258" s="67" t="s">
        <v>85</v>
      </c>
      <c r="E258" s="67" t="s">
        <v>29</v>
      </c>
      <c r="F258" s="68"/>
      <c r="G258" s="172">
        <v>50500000</v>
      </c>
      <c r="H258" s="68"/>
    </row>
    <row r="259" spans="1:12" ht="20.25" customHeight="1">
      <c r="A259" s="39">
        <v>2</v>
      </c>
      <c r="B259" s="228"/>
      <c r="C259" s="229" t="s">
        <v>206</v>
      </c>
      <c r="D259" s="67" t="s">
        <v>105</v>
      </c>
      <c r="E259" s="67" t="s">
        <v>29</v>
      </c>
      <c r="F259" s="127"/>
      <c r="G259" s="217">
        <v>200000</v>
      </c>
      <c r="H259" s="127"/>
    </row>
    <row r="260" spans="1:12" s="37" customFormat="1">
      <c r="A260" s="51"/>
      <c r="B260" s="230"/>
      <c r="C260" s="231"/>
      <c r="D260" s="232"/>
      <c r="E260" s="231"/>
      <c r="F260" s="231"/>
      <c r="G260" s="231"/>
      <c r="H260" s="231"/>
    </row>
    <row r="261" spans="1:12" s="52" customFormat="1" ht="19.5" customHeight="1">
      <c r="A261" s="53"/>
      <c r="B261" s="233" t="s">
        <v>331</v>
      </c>
      <c r="C261" s="233"/>
      <c r="D261" s="233"/>
      <c r="E261" s="233"/>
      <c r="F261" s="233"/>
      <c r="G261" s="233"/>
      <c r="H261" s="233"/>
    </row>
    <row r="262" spans="1:12">
      <c r="B262" s="107"/>
    </row>
    <row r="263" spans="1:12">
      <c r="B263" s="107"/>
      <c r="C263" s="3"/>
      <c r="L263" s="35"/>
    </row>
    <row r="264" spans="1:12">
      <c r="C264" s="3"/>
    </row>
  </sheetData>
  <mergeCells count="21">
    <mergeCell ref="D1:H5"/>
    <mergeCell ref="B190:C190"/>
    <mergeCell ref="A11:A13"/>
    <mergeCell ref="B11:D12"/>
    <mergeCell ref="E11:E13"/>
    <mergeCell ref="F11:F13"/>
    <mergeCell ref="I11:I13"/>
    <mergeCell ref="B14:C14"/>
    <mergeCell ref="B131:C131"/>
    <mergeCell ref="B178:C178"/>
    <mergeCell ref="B185:C185"/>
    <mergeCell ref="G11:G13"/>
    <mergeCell ref="H11:H13"/>
    <mergeCell ref="B252:C252"/>
    <mergeCell ref="B261:H261"/>
    <mergeCell ref="B196:C196"/>
    <mergeCell ref="B206:C206"/>
    <mergeCell ref="B213:C213"/>
    <mergeCell ref="B223:C223"/>
    <mergeCell ref="B236:C236"/>
    <mergeCell ref="B250:C250"/>
  </mergeCells>
  <pageMargins left="0.25" right="0.25" top="0.75" bottom="0.75" header="0.3" footer="0.3"/>
  <pageSetup paperSize="9" scale="97" orientation="portrait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Harjis</dc:creator>
  <cp:lastModifiedBy>HOME</cp:lastModifiedBy>
  <cp:lastPrinted>2023-05-30T12:01:52Z</cp:lastPrinted>
  <dcterms:created xsi:type="dcterms:W3CDTF">2016-02-13T07:10:32Z</dcterms:created>
  <dcterms:modified xsi:type="dcterms:W3CDTF">2023-05-30T12:02:02Z</dcterms:modified>
</cp:coreProperties>
</file>