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110" windowWidth="12120" windowHeight="8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Лист1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Area" localSheetId="0">'Sheet1'!$A$1:$F$137</definedName>
  </definedNames>
  <calcPr fullCalcOnLoad="1"/>
</workbook>
</file>

<file path=xl/sharedStrings.xml><?xml version="1.0" encoding="utf-8"?>
<sst xmlns="http://schemas.openxmlformats.org/spreadsheetml/2006/main" count="2256" uniqueCount="975">
  <si>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</si>
  <si>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</si>
  <si>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</si>
  <si>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</si>
  <si>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</si>
  <si>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</si>
  <si>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</si>
  <si>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</si>
  <si>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</si>
  <si>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</si>
  <si>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</si>
  <si>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</si>
  <si>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</si>
  <si>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</si>
  <si>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</si>
  <si>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</si>
  <si>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</si>
  <si>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</si>
  <si>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</si>
  <si>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</si>
  <si>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</si>
  <si>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</si>
  <si>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</si>
  <si>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</si>
  <si>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</si>
  <si>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</si>
  <si>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</si>
  <si>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</si>
  <si>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</si>
  <si>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</si>
  <si>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</si>
  <si>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</si>
  <si>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</si>
  <si>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</si>
  <si>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</si>
  <si>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</si>
  <si>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</si>
  <si>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</si>
  <si>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</si>
  <si>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</si>
  <si>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</si>
  <si>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</si>
  <si>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</si>
  <si>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</si>
  <si>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</si>
  <si>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</si>
  <si>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</si>
  <si>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</si>
  <si>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</si>
  <si>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</si>
  <si>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</si>
  <si>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</si>
  <si>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</si>
  <si>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</si>
  <si>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</si>
  <si>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</si>
  <si>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</si>
  <si>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</si>
  <si>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</si>
  <si>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</si>
  <si>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</si>
  <si>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</si>
  <si>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</si>
  <si>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</si>
  <si>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</si>
  <si>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</si>
  <si>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</si>
  <si>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</si>
  <si>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</si>
  <si>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</si>
  <si>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</si>
  <si>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</si>
  <si>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</si>
  <si>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</si>
  <si>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</si>
  <si>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</si>
  <si>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</si>
  <si>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</si>
  <si>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</si>
  <si>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</si>
  <si>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</si>
  <si>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</si>
  <si>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</si>
  <si>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</si>
  <si>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</si>
  <si>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</si>
  <si>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</si>
  <si>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</si>
  <si>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</si>
  <si>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</si>
  <si>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</si>
  <si>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</si>
  <si>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</si>
  <si>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</si>
  <si>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</si>
  <si>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</si>
  <si>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</si>
  <si>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</si>
  <si>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</si>
  <si>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</si>
  <si>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</si>
  <si>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</si>
  <si>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</si>
  <si>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</si>
  <si>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</si>
  <si>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</si>
  <si>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</si>
  <si>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</si>
  <si>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</si>
  <si>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</si>
  <si>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</si>
  <si>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</si>
  <si>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</si>
  <si>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</si>
  <si>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</si>
  <si>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</si>
  <si>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</si>
  <si>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</si>
  <si>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</si>
  <si>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</si>
  <si>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</si>
  <si>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</si>
  <si>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</si>
  <si>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</si>
  <si>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</si>
  <si>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</si>
  <si>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</si>
  <si>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</si>
  <si>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</si>
  <si>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</si>
  <si>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</si>
  <si>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</si>
  <si>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</si>
  <si>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</si>
  <si>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</si>
  <si>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</si>
  <si>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</si>
  <si>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</si>
  <si>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</si>
  <si>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</si>
  <si>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</si>
  <si>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</si>
  <si>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</si>
  <si>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</si>
  <si>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</si>
  <si>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</si>
  <si>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</si>
  <si>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</si>
  <si>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</si>
  <si>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</si>
  <si>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</si>
  <si>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</si>
  <si>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</si>
  <si>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</si>
  <si>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</si>
  <si>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</si>
  <si>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</si>
  <si>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</si>
  <si>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</si>
  <si>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</si>
  <si>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</si>
  <si>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</si>
  <si>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</si>
  <si>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</si>
  <si>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</si>
  <si>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</si>
  <si>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</si>
  <si>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</si>
  <si>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</si>
  <si>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</si>
  <si>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</si>
  <si>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</si>
  <si>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</si>
  <si>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</si>
  <si>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</si>
  <si>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</si>
  <si>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</si>
  <si>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</si>
  <si>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</si>
  <si>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</si>
  <si>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</si>
  <si>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</si>
  <si>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</si>
  <si>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</si>
  <si>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</si>
  <si>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</si>
  <si>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</si>
  <si>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</si>
  <si>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</si>
  <si>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</si>
  <si>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</si>
  <si>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</si>
  <si>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</si>
  <si>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</si>
  <si>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</si>
  <si>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</si>
  <si>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</si>
  <si>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</si>
  <si>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</si>
  <si>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</si>
  <si>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</si>
  <si>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</si>
  <si>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</si>
  <si>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</si>
  <si>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</si>
  <si>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</si>
  <si>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</si>
  <si>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</si>
  <si>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</si>
  <si>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</si>
  <si>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</si>
  <si>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</si>
  <si>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</si>
  <si>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</si>
  <si>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</si>
  <si>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</si>
  <si>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</si>
  <si>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</si>
  <si>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</si>
  <si>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</si>
  <si>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</si>
  <si>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</si>
  <si>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</si>
  <si>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</si>
  <si>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</si>
  <si>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</si>
  <si>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</si>
  <si>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</si>
  <si>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</si>
  <si>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</si>
  <si>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</si>
  <si>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</si>
  <si>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</si>
  <si>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</si>
  <si>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</si>
  <si>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</si>
  <si>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</si>
  <si>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</si>
  <si>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</si>
  <si>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</si>
  <si>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</si>
  <si>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</si>
  <si>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</si>
  <si>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</si>
  <si>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</si>
  <si>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</si>
  <si>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</si>
  <si>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</si>
  <si>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</si>
  <si>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</si>
  <si>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</si>
  <si>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</si>
  <si>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</si>
  <si>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</si>
  <si>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</si>
  <si>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</si>
  <si>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</si>
  <si>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</si>
  <si>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</si>
  <si>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</si>
  <si>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</si>
  <si>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</si>
  <si>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</si>
  <si>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</si>
  <si>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</si>
  <si>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</si>
  <si>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</si>
  <si>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</si>
  <si>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</si>
  <si>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</si>
  <si>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</si>
  <si>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</si>
  <si>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</si>
  <si>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</si>
  <si>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</si>
  <si>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</si>
  <si>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</si>
  <si>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</si>
  <si>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</si>
  <si>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</si>
  <si>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</si>
  <si>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</si>
  <si>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</si>
  <si>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</si>
  <si>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</si>
  <si>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</si>
  <si>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</si>
  <si>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</si>
  <si>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</si>
  <si>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</si>
  <si>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</si>
  <si>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</si>
  <si>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</si>
  <si>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</si>
  <si>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</si>
  <si>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</si>
  <si>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</si>
  <si>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</si>
  <si>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</si>
  <si>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</si>
  <si>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</si>
  <si>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</si>
  <si>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</si>
  <si>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</si>
  <si>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</si>
  <si>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</si>
  <si>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</si>
  <si>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</si>
  <si>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</si>
  <si>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</si>
  <si>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</si>
  <si>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</si>
  <si>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</si>
  <si>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</si>
  <si>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</si>
  <si>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</si>
  <si>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</si>
  <si>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</si>
  <si>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</si>
  <si>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</si>
  <si>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</si>
  <si>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</si>
  <si>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</si>
  <si>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</si>
  <si>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</si>
  <si>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</si>
  <si>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</si>
  <si>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</si>
  <si>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</si>
  <si>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</si>
  <si>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</si>
  <si>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</si>
  <si>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</si>
  <si>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</si>
  <si>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</si>
  <si>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</si>
  <si>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</si>
  <si>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</si>
  <si>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</si>
  <si>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</si>
  <si>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</si>
  <si>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</si>
  <si>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</si>
  <si>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</si>
  <si>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</si>
  <si>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</si>
  <si>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</si>
  <si>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</si>
  <si>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</si>
  <si>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</si>
  <si>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</si>
  <si>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</si>
  <si>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</si>
  <si>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</si>
  <si>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</si>
  <si>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</si>
  <si>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</si>
  <si>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</si>
  <si>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</si>
  <si>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</si>
  <si>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</si>
  <si>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</si>
  <si>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</si>
  <si>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</si>
  <si>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</si>
  <si>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</si>
  <si>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</si>
  <si>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</si>
  <si>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</si>
  <si>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</si>
  <si>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</si>
  <si>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</si>
  <si>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</si>
  <si>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</si>
  <si>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</si>
  <si>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</si>
  <si>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</si>
  <si>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</si>
  <si>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</si>
  <si>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</si>
  <si>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</si>
  <si>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</si>
  <si>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</si>
  <si>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</si>
  <si>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</si>
  <si>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</si>
  <si>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</si>
  <si>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</si>
  <si>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</si>
  <si>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</si>
  <si>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</si>
  <si>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</si>
  <si>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</si>
  <si>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</si>
  <si>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</si>
  <si>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</si>
  <si>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</si>
  <si>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</si>
  <si>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</si>
  <si>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</si>
  <si>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</si>
  <si>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</si>
  <si>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</si>
  <si>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</si>
  <si>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</si>
  <si>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</si>
  <si>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</si>
  <si>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</si>
  <si>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</si>
  <si>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</si>
  <si>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</si>
  <si>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</si>
  <si>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</si>
  <si>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</si>
  <si>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</si>
  <si>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</si>
  <si>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</si>
  <si>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</si>
  <si>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</si>
  <si>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</si>
  <si>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</si>
  <si>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</si>
  <si>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</si>
  <si>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</si>
  <si>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</si>
  <si>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</si>
  <si>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</si>
  <si>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</si>
  <si>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</si>
  <si>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</si>
  <si>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</si>
  <si>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</si>
  <si>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</si>
  <si>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</si>
  <si>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</si>
  <si>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</si>
  <si>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</si>
  <si>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</si>
  <si>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</si>
  <si>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</si>
  <si>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</si>
  <si>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</si>
  <si>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</si>
  <si>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</si>
  <si>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</si>
  <si>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</si>
  <si>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</si>
  <si>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</si>
  <si>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</si>
  <si>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</si>
  <si>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</si>
  <si>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</si>
  <si>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</si>
  <si>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</si>
  <si>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</si>
  <si>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</si>
  <si>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</si>
  <si>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</si>
  <si>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</si>
  <si>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</si>
  <si>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</si>
  <si>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</si>
  <si>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</si>
  <si>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</si>
  <si>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</si>
  <si>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</si>
  <si>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</si>
  <si>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</si>
  <si>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</si>
  <si>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</si>
  <si>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</si>
  <si>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</si>
  <si>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</si>
  <si>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</si>
  <si>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</si>
  <si>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</si>
  <si>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</si>
  <si>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</si>
  <si>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</si>
  <si>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</si>
  <si>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</si>
  <si>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</si>
  <si>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</si>
  <si>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</si>
  <si>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</si>
  <si>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</si>
  <si>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</si>
  <si>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</si>
  <si>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</si>
  <si>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</si>
  <si>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</si>
  <si>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</si>
  <si>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</si>
  <si>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</si>
  <si>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</si>
  <si>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</si>
  <si>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</si>
  <si>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</si>
  <si>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</si>
  <si>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</si>
  <si>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</si>
  <si>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</si>
  <si>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</si>
  <si>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</si>
  <si>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</si>
  <si>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</si>
  <si>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</si>
  <si>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</si>
  <si>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</si>
  <si>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</si>
  <si>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</si>
  <si>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</si>
  <si>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</si>
  <si>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</si>
  <si>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</si>
  <si>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</si>
  <si>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</si>
  <si>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</si>
  <si>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</si>
  <si>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</si>
  <si>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</si>
  <si>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</si>
  <si>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</si>
  <si>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</si>
  <si>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</si>
  <si>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</si>
  <si>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</si>
  <si>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</si>
  <si>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</si>
  <si>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</si>
  <si>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</si>
  <si>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</si>
  <si>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</si>
  <si>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</si>
  <si>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</si>
  <si>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</si>
  <si>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</si>
  <si>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</si>
  <si>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</si>
  <si>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</si>
  <si>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</si>
  <si>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</si>
  <si>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</si>
  <si>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</si>
  <si>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</si>
  <si>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</si>
  <si>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</si>
  <si>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</si>
  <si>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</si>
  <si>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</si>
  <si>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</si>
  <si>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</si>
  <si>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</si>
  <si>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</si>
  <si>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</si>
  <si>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</si>
  <si>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</si>
  <si>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</si>
  <si>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</si>
  <si>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</si>
  <si>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</si>
  <si>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</si>
  <si>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</si>
  <si>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</si>
  <si>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</si>
  <si>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</si>
  <si>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</si>
  <si>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</si>
  <si>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</si>
  <si>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</si>
  <si>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</si>
  <si>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</si>
  <si>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</si>
  <si>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</si>
  <si>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</si>
  <si>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</si>
  <si>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</si>
  <si>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</si>
  <si>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</si>
  <si>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</si>
  <si>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</si>
  <si>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</si>
  <si>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</si>
  <si>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</si>
  <si>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</si>
  <si>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</si>
  <si>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</si>
  <si>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</si>
  <si>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</si>
  <si>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</si>
  <si>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</si>
  <si>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</si>
  <si>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</si>
  <si>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</si>
  <si>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</si>
  <si>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</si>
  <si>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</si>
  <si>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</si>
  <si>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</si>
  <si>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</si>
  <si>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</si>
  <si>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</si>
  <si>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</si>
  <si>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</si>
  <si>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</si>
  <si>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</si>
  <si>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</si>
  <si>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</si>
  <si>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</si>
  <si>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</si>
  <si>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</si>
  <si>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</si>
  <si>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</si>
  <si>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</si>
  <si>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</si>
  <si>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</si>
  <si>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</si>
  <si>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</si>
  <si>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</si>
  <si>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</si>
  <si>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</si>
  <si>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</si>
  <si>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</si>
  <si>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</si>
  <si>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</si>
  <si>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</si>
  <si>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</si>
  <si>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</si>
  <si>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</si>
  <si>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</si>
  <si>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</si>
  <si>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</si>
  <si>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</si>
  <si>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</si>
  <si>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</si>
  <si>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</si>
  <si>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</si>
  <si>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</si>
  <si>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</si>
  <si>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</si>
  <si>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</si>
  <si>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</si>
  <si>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</si>
  <si>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</si>
  <si>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</si>
  <si>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</si>
  <si>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</si>
  <si>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</si>
  <si>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</si>
  <si>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</si>
  <si>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</si>
  <si>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</si>
  <si>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</si>
  <si>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</si>
  <si>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</si>
  <si>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</si>
  <si>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</si>
  <si>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</si>
  <si>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</si>
  <si>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</si>
  <si>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</si>
  <si>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</si>
  <si>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</si>
  <si>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</si>
  <si>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</si>
  <si>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</si>
  <si>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</si>
  <si>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</si>
  <si>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</si>
  <si>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</si>
  <si>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</si>
  <si>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</si>
  <si>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</si>
  <si>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ï³ñ»Ï³Ý</t>
  </si>
  <si>
    <t>ÁÝ¹³Ù»ÝÁ</t>
  </si>
  <si>
    <t xml:space="preserve">ÁÝ¹³Ù»ÝÁ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</si>
  <si>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</si>
  <si>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</si>
  <si>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</si>
  <si>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</si>
  <si>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</si>
  <si>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</si>
  <si>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</si>
  <si>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</si>
  <si>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</si>
  <si>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</si>
  <si>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</si>
  <si>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</si>
  <si>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</si>
  <si>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</si>
  <si>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</si>
  <si>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</si>
  <si>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</si>
  <si>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</si>
  <si>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</si>
  <si>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</si>
  <si>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</si>
  <si>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</si>
  <si>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</si>
  <si>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</si>
  <si>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</si>
  <si>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</si>
  <si>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</si>
  <si>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</si>
  <si>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</si>
  <si>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</si>
  <si>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</si>
  <si>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</si>
  <si>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</si>
  <si>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</si>
  <si>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</si>
  <si>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</si>
  <si>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</si>
  <si>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</si>
  <si>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</si>
  <si>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</si>
  <si>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</si>
  <si>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</si>
  <si>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</si>
  <si>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</si>
  <si>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</si>
  <si>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</si>
  <si>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</si>
  <si>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</si>
  <si>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</si>
  <si>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</si>
  <si>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</si>
  <si>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</si>
  <si>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</si>
  <si>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</si>
  <si>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</si>
  <si>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</si>
  <si>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</si>
  <si>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</si>
  <si>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</si>
  <si>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</si>
  <si>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</si>
  <si>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</si>
  <si>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</si>
  <si>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</si>
  <si>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</si>
  <si>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</si>
  <si>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</si>
  <si>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</si>
  <si>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</si>
  <si>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</si>
  <si>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</si>
  <si>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</si>
  <si>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</si>
  <si>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</si>
  <si>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</si>
  <si>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</si>
  <si>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</si>
  <si>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</si>
  <si>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</si>
  <si>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</si>
  <si>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</si>
  <si>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</si>
  <si>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</si>
  <si>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</si>
  <si>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</si>
  <si>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</si>
  <si>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</si>
  <si>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</si>
  <si>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</si>
  <si>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</si>
  <si>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</si>
  <si>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</si>
  <si>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</si>
  <si>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</si>
  <si>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</si>
  <si>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</si>
  <si>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</si>
  <si>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</si>
  <si>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</si>
  <si>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</si>
  <si>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</si>
  <si>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</si>
  <si>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</si>
  <si>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</si>
  <si>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</si>
  <si>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</si>
  <si>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</si>
  <si>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</si>
  <si>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</si>
  <si>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</si>
  <si>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</si>
  <si>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</si>
  <si>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</si>
  <si>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</si>
  <si>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</si>
  <si>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</si>
  <si>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</si>
  <si>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</si>
  <si>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</si>
  <si>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</si>
  <si>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</si>
  <si>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</si>
  <si>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</si>
  <si>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</si>
  <si>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</si>
  <si>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</si>
  <si>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</si>
  <si>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</si>
  <si>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</si>
  <si>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</si>
  <si>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</si>
  <si>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</si>
  <si>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</si>
  <si>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</si>
  <si>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</si>
  <si>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</si>
  <si>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</si>
  <si>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</si>
  <si>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</si>
  <si>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</si>
  <si>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</si>
  <si>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</si>
  <si>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</si>
  <si>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</si>
  <si>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</si>
  <si>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</si>
  <si>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</si>
  <si>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</si>
  <si>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</si>
  <si>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</si>
  <si>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</si>
  <si>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</si>
  <si>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</si>
  <si>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</si>
  <si>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</si>
  <si>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</si>
  <si>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</si>
  <si>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</si>
  <si>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</si>
  <si>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</si>
  <si>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</si>
  <si>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</si>
  <si>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</si>
  <si>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</si>
  <si>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</si>
  <si>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</si>
  <si>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</si>
  <si>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</si>
  <si>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</si>
  <si>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</si>
  <si>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</si>
  <si>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</si>
  <si>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</si>
  <si>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</si>
  <si>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</si>
  <si>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</si>
  <si>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</si>
  <si>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</si>
  <si>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</si>
  <si>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</si>
  <si>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</si>
  <si>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</si>
  <si>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</si>
  <si>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</si>
  <si>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</si>
  <si>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</si>
  <si>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</si>
  <si>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</si>
  <si>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</si>
  <si>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</si>
  <si>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</si>
  <si>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</si>
  <si>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</si>
  <si>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</si>
  <si>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</si>
  <si>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</si>
  <si>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</si>
  <si>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</si>
  <si>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</si>
  <si>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</si>
  <si>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</si>
  <si>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</si>
  <si>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</si>
  <si>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</si>
  <si>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</si>
  <si>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</si>
  <si>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</si>
  <si>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</si>
  <si>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</si>
  <si>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</si>
  <si>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</si>
  <si>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</si>
  <si>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</si>
  <si>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</si>
  <si>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</si>
  <si>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</si>
  <si>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</si>
  <si>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</si>
  <si>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</si>
  <si>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</si>
  <si>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</si>
  <si>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</si>
  <si>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</si>
  <si>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</si>
  <si>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</si>
  <si>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</si>
  <si>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</si>
  <si>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</si>
  <si>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</si>
  <si>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</si>
  <si>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</si>
  <si>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</si>
  <si>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</si>
  <si>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</si>
  <si>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</si>
  <si>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</si>
  <si>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</si>
  <si>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</si>
  <si>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</si>
  <si>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</si>
  <si>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</si>
  <si>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</si>
  <si>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</si>
  <si>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</si>
  <si>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</si>
  <si>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</si>
  <si>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</si>
  <si>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</si>
  <si>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</si>
  <si>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</si>
  <si>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</si>
  <si>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</si>
  <si>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</si>
  <si>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</si>
  <si>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</si>
  <si>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</si>
  <si>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</si>
  <si>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</si>
  <si>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</si>
  <si>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</si>
  <si>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</si>
  <si>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</si>
  <si>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</si>
  <si>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</si>
  <si>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</si>
  <si>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</si>
  <si>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</si>
  <si>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</si>
  <si>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</si>
  <si>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</si>
  <si>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</si>
  <si>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</si>
  <si>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</si>
  <si>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</si>
  <si>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</si>
  <si>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</si>
  <si>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</si>
  <si>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</si>
  <si>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</si>
  <si>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</si>
  <si>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</si>
  <si>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</si>
  <si>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</si>
  <si>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</si>
  <si>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</si>
  <si>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</si>
  <si>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</si>
  <si>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</si>
  <si>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</si>
  <si>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</si>
  <si>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</si>
  <si>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</si>
  <si>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</si>
  <si>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</si>
  <si>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 Այլ մեքենաներ ë³ñù³íáñáõÙÝ»ñ</t>
  </si>
  <si>
    <t>ճշտված</t>
  </si>
  <si>
    <t xml:space="preserve">  ÀÝ¹³Ù»ÝÁ </t>
  </si>
  <si>
    <t>-նվիրատվություններ ոչ կառվրչական/հասարակական /կազմակերպություններին</t>
  </si>
  <si>
    <t>73608,4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</si>
</sst>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?_);_(@_)"/>
    <numFmt numFmtId="194" formatCode="0.0"/>
    <numFmt numFmtId="195" formatCode="000.0"/>
    <numFmt numFmtId="196" formatCode="0.000"/>
    <numFmt numFmtId="197" formatCode="0.0000"/>
    <numFmt numFmtId="198" formatCode="0.00000"/>
    <numFmt numFmtId="199" formatCode="00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187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0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1" fillId="0" borderId="18" xfId="0" applyNumberFormat="1" applyFont="1" applyFill="1" applyBorder="1" applyAlignment="1">
      <alignment horizontal="left" vertical="center" wrapText="1" indent="2"/>
    </xf>
    <xf numFmtId="49" fontId="1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/>
    </xf>
    <xf numFmtId="187" fontId="39" fillId="0" borderId="68" xfId="0" applyNumberFormat="1" applyFont="1" applyFill="1" applyBorder="1" applyAlignment="1">
      <alignment horizontal="center" vertical="center" wrapText="1"/>
    </xf>
    <xf numFmtId="187" fontId="39" fillId="0" borderId="53" xfId="0" applyNumberFormat="1" applyFont="1" applyFill="1" applyBorder="1" applyAlignment="1">
      <alignment horizontal="center" vertical="center" wrapText="1"/>
    </xf>
    <xf numFmtId="194" fontId="1" fillId="0" borderId="19" xfId="0" applyNumberFormat="1" applyFont="1" applyFill="1" applyBorder="1" applyAlignment="1">
      <alignment horizontal="center" vertical="center"/>
    </xf>
    <xf numFmtId="194" fontId="1" fillId="0" borderId="66" xfId="0" applyNumberFormat="1" applyFont="1" applyFill="1" applyBorder="1" applyAlignment="1">
      <alignment horizontal="center" vertical="center" wrapText="1"/>
    </xf>
    <xf numFmtId="194" fontId="1" fillId="0" borderId="2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194" fontId="1" fillId="0" borderId="66" xfId="0" applyNumberFormat="1" applyFont="1" applyFill="1" applyBorder="1" applyAlignment="1">
      <alignment vertical="center"/>
    </xf>
    <xf numFmtId="194" fontId="1" fillId="0" borderId="63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Alignment="1">
      <alignment vertical="center"/>
    </xf>
    <xf numFmtId="0" fontId="1" fillId="35" borderId="0" xfId="0" applyFont="1" applyFill="1" applyAlignment="1">
      <alignment vertical="center"/>
    </xf>
    <xf numFmtId="0" fontId="40" fillId="0" borderId="20" xfId="0" applyFont="1" applyFill="1" applyBorder="1" applyAlignment="1">
      <alignment/>
    </xf>
    <xf numFmtId="194" fontId="40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center" vertical="center" wrapText="1"/>
    </xf>
    <xf numFmtId="194" fontId="40" fillId="0" borderId="20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/>
    </xf>
    <xf numFmtId="194" fontId="14" fillId="0" borderId="25" xfId="0" applyNumberFormat="1" applyFont="1" applyFill="1" applyBorder="1" applyAlignment="1">
      <alignment/>
    </xf>
    <xf numFmtId="194" fontId="18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/>
    </xf>
    <xf numFmtId="194" fontId="19" fillId="0" borderId="20" xfId="0" applyNumberFormat="1" applyFont="1" applyFill="1" applyBorder="1" applyAlignment="1">
      <alignment/>
    </xf>
    <xf numFmtId="195" fontId="19" fillId="0" borderId="20" xfId="0" applyNumberFormat="1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49" fontId="19" fillId="33" borderId="4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48" xfId="0" applyFont="1" applyBorder="1" applyAlignment="1">
      <alignment/>
    </xf>
    <xf numFmtId="0" fontId="43" fillId="0" borderId="69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194" fontId="42" fillId="0" borderId="42" xfId="0" applyNumberFormat="1" applyFont="1" applyBorder="1" applyAlignment="1">
      <alignment horizontal="center"/>
    </xf>
    <xf numFmtId="194" fontId="42" fillId="0" borderId="25" xfId="0" applyNumberFormat="1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194" fontId="44" fillId="0" borderId="42" xfId="0" applyNumberFormat="1" applyFont="1" applyBorder="1" applyAlignment="1">
      <alignment horizontal="center"/>
    </xf>
    <xf numFmtId="194" fontId="42" fillId="0" borderId="26" xfId="0" applyNumberFormat="1" applyFont="1" applyBorder="1" applyAlignment="1">
      <alignment horizontal="center"/>
    </xf>
    <xf numFmtId="194" fontId="19" fillId="0" borderId="20" xfId="0" applyNumberFormat="1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194" fontId="44" fillId="0" borderId="4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62" xfId="0" applyFont="1" applyBorder="1" applyAlignment="1">
      <alignment/>
    </xf>
    <xf numFmtId="0" fontId="43" fillId="0" borderId="42" xfId="0" applyFont="1" applyBorder="1" applyAlignment="1">
      <alignment horizontal="center"/>
    </xf>
    <xf numFmtId="0" fontId="44" fillId="0" borderId="65" xfId="0" applyFont="1" applyBorder="1" applyAlignment="1">
      <alignment/>
    </xf>
    <xf numFmtId="194" fontId="43" fillId="0" borderId="25" xfId="0" applyNumberFormat="1" applyFont="1" applyBorder="1" applyAlignment="1">
      <alignment horizontal="center"/>
    </xf>
    <xf numFmtId="194" fontId="44" fillId="0" borderId="65" xfId="0" applyNumberFormat="1" applyFont="1" applyBorder="1" applyAlignment="1">
      <alignment horizontal="center"/>
    </xf>
    <xf numFmtId="0" fontId="44" fillId="0" borderId="69" xfId="0" applyFont="1" applyBorder="1" applyAlignment="1">
      <alignment/>
    </xf>
    <xf numFmtId="0" fontId="44" fillId="0" borderId="7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6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7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94" fontId="44" fillId="0" borderId="16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/>
    </xf>
    <xf numFmtId="194" fontId="42" fillId="0" borderId="65" xfId="0" applyNumberFormat="1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194" fontId="43" fillId="0" borderId="16" xfId="0" applyNumberFormat="1" applyFont="1" applyBorder="1" applyAlignment="1">
      <alignment horizontal="center" vertical="center"/>
    </xf>
    <xf numFmtId="194" fontId="14" fillId="0" borderId="22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 vertical="top" wrapText="1"/>
    </xf>
    <xf numFmtId="194" fontId="14" fillId="0" borderId="2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left" vertical="top" wrapText="1" readingOrder="1"/>
    </xf>
    <xf numFmtId="194" fontId="14" fillId="0" borderId="65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/>
    </xf>
    <xf numFmtId="194" fontId="14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94" fontId="18" fillId="0" borderId="22" xfId="0" applyNumberFormat="1" applyFont="1" applyFill="1" applyBorder="1" applyAlignment="1">
      <alignment/>
    </xf>
    <xf numFmtId="194" fontId="40" fillId="0" borderId="3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25" xfId="0" applyNumberFormat="1" applyFont="1" applyFill="1" applyBorder="1" applyAlignment="1">
      <alignment horizontal="left" vertical="top" wrapText="1" readingOrder="1"/>
    </xf>
    <xf numFmtId="194" fontId="14" fillId="0" borderId="0" xfId="0" applyNumberFormat="1" applyFont="1" applyFill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 wrapText="1"/>
    </xf>
    <xf numFmtId="194" fontId="40" fillId="0" borderId="20" xfId="0" applyNumberFormat="1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 wrapText="1"/>
    </xf>
    <xf numFmtId="194" fontId="44" fillId="0" borderId="16" xfId="0" applyNumberFormat="1" applyFont="1" applyBorder="1" applyAlignment="1">
      <alignment horizontal="center"/>
    </xf>
    <xf numFmtId="194" fontId="44" fillId="0" borderId="69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40" fillId="0" borderId="65" xfId="0" applyFont="1" applyFill="1" applyBorder="1" applyAlignment="1">
      <alignment/>
    </xf>
    <xf numFmtId="49" fontId="7" fillId="0" borderId="68" xfId="0" applyNumberFormat="1" applyFont="1" applyFill="1" applyBorder="1" applyAlignment="1">
      <alignment horizontal="center" vertical="center" wrapText="1"/>
    </xf>
    <xf numFmtId="194" fontId="6" fillId="0" borderId="19" xfId="0" applyNumberFormat="1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187" fontId="16" fillId="0" borderId="68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vertical="center"/>
    </xf>
    <xf numFmtId="194" fontId="40" fillId="0" borderId="34" xfId="0" applyNumberFormat="1" applyFont="1" applyFill="1" applyBorder="1" applyAlignment="1">
      <alignment/>
    </xf>
    <xf numFmtId="194" fontId="41" fillId="0" borderId="16" xfId="0" applyNumberFormat="1" applyFont="1" applyBorder="1" applyAlignment="1">
      <alignment horizontal="center" vertical="center"/>
    </xf>
    <xf numFmtId="194" fontId="42" fillId="0" borderId="69" xfId="0" applyNumberFormat="1" applyFont="1" applyBorder="1" applyAlignment="1">
      <alignment horizontal="center"/>
    </xf>
    <xf numFmtId="194" fontId="42" fillId="0" borderId="70" xfId="0" applyNumberFormat="1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195" fontId="0" fillId="0" borderId="0" xfId="0" applyNumberFormat="1" applyAlignment="1">
      <alignment/>
    </xf>
    <xf numFmtId="194" fontId="2" fillId="0" borderId="19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194" fontId="2" fillId="0" borderId="21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>
      <alignment/>
    </xf>
    <xf numFmtId="194" fontId="1" fillId="0" borderId="0" xfId="0" applyNumberFormat="1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14" fillId="0" borderId="19" xfId="0" applyFont="1" applyFill="1" applyBorder="1" applyAlignment="1">
      <alignment/>
    </xf>
    <xf numFmtId="194" fontId="14" fillId="0" borderId="19" xfId="0" applyNumberFormat="1" applyFont="1" applyFill="1" applyBorder="1" applyAlignment="1">
      <alignment horizontal="center" vertical="center"/>
    </xf>
    <xf numFmtId="194" fontId="19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194" fontId="40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/>
    </xf>
    <xf numFmtId="194" fontId="0" fillId="0" borderId="0" xfId="0" applyNumberFormat="1" applyAlignment="1">
      <alignment/>
    </xf>
    <xf numFmtId="194" fontId="1" fillId="33" borderId="19" xfId="0" applyNumberFormat="1" applyFont="1" applyFill="1" applyBorder="1" applyAlignment="1">
      <alignment horizontal="center" vertical="center"/>
    </xf>
    <xf numFmtId="194" fontId="1" fillId="0" borderId="21" xfId="0" applyNumberFormat="1" applyFont="1" applyFill="1" applyBorder="1" applyAlignment="1">
      <alignment horizontal="center" vertical="center"/>
    </xf>
    <xf numFmtId="194" fontId="2" fillId="0" borderId="66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vertical="top" wrapText="1"/>
    </xf>
    <xf numFmtId="194" fontId="14" fillId="0" borderId="19" xfId="0" applyNumberFormat="1" applyFont="1" applyFill="1" applyBorder="1" applyAlignment="1">
      <alignment/>
    </xf>
    <xf numFmtId="194" fontId="14" fillId="0" borderId="11" xfId="0" applyNumberFormat="1" applyFont="1" applyFill="1" applyBorder="1" applyAlignment="1">
      <alignment/>
    </xf>
    <xf numFmtId="194" fontId="2" fillId="0" borderId="57" xfId="0" applyNumberFormat="1" applyFont="1" applyBorder="1" applyAlignment="1">
      <alignment/>
    </xf>
    <xf numFmtId="194" fontId="18" fillId="0" borderId="20" xfId="0" applyNumberFormat="1" applyFont="1" applyFill="1" applyBorder="1" applyAlignment="1">
      <alignment horizontal="left"/>
    </xf>
    <xf numFmtId="194" fontId="40" fillId="0" borderId="22" xfId="0" applyNumberFormat="1" applyFont="1" applyFill="1" applyBorder="1" applyAlignment="1">
      <alignment/>
    </xf>
    <xf numFmtId="194" fontId="15" fillId="0" borderId="20" xfId="0" applyNumberFormat="1" applyFont="1" applyFill="1" applyBorder="1" applyAlignment="1">
      <alignment/>
    </xf>
    <xf numFmtId="194" fontId="14" fillId="34" borderId="20" xfId="0" applyNumberFormat="1" applyFont="1" applyFill="1" applyBorder="1" applyAlignment="1">
      <alignment/>
    </xf>
    <xf numFmtId="194" fontId="3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/>
    </xf>
    <xf numFmtId="194" fontId="14" fillId="0" borderId="20" xfId="0" applyNumberFormat="1" applyFont="1" applyFill="1" applyBorder="1" applyAlignment="1">
      <alignment horizontal="right"/>
    </xf>
    <xf numFmtId="194" fontId="15" fillId="0" borderId="20" xfId="0" applyNumberFormat="1" applyFont="1" applyFill="1" applyBorder="1" applyAlignment="1">
      <alignment vertical="center"/>
    </xf>
    <xf numFmtId="194" fontId="15" fillId="0" borderId="20" xfId="0" applyNumberFormat="1" applyFont="1" applyFill="1" applyBorder="1" applyAlignment="1">
      <alignment horizontal="center" vertical="center"/>
    </xf>
    <xf numFmtId="194" fontId="15" fillId="0" borderId="22" xfId="0" applyNumberFormat="1" applyFont="1" applyFill="1" applyBorder="1" applyAlignment="1">
      <alignment/>
    </xf>
    <xf numFmtId="0" fontId="18" fillId="0" borderId="65" xfId="0" applyFont="1" applyFill="1" applyBorder="1" applyAlignment="1">
      <alignment/>
    </xf>
    <xf numFmtId="194" fontId="18" fillId="0" borderId="19" xfId="0" applyNumberFormat="1" applyFont="1" applyFill="1" applyBorder="1" applyAlignment="1">
      <alignment/>
    </xf>
    <xf numFmtId="194" fontId="2" fillId="0" borderId="2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4" fontId="42" fillId="0" borderId="48" xfId="0" applyNumberFormat="1" applyFont="1" applyBorder="1" applyAlignment="1">
      <alignment horizontal="center"/>
    </xf>
    <xf numFmtId="195" fontId="19" fillId="0" borderId="19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194" fontId="44" fillId="0" borderId="25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7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187" fontId="16" fillId="0" borderId="58" xfId="0" applyNumberFormat="1" applyFont="1" applyFill="1" applyBorder="1" applyAlignment="1">
      <alignment horizontal="center" vertical="center" wrapText="1"/>
    </xf>
    <xf numFmtId="187" fontId="16" fillId="0" borderId="27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187" fontId="8" fillId="0" borderId="7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8.421875" style="365" customWidth="1"/>
    <col min="2" max="2" width="46.7109375" style="365" customWidth="1"/>
    <col min="3" max="3" width="7.7109375" style="365" customWidth="1"/>
    <col min="4" max="4" width="10.28125" style="365" customWidth="1"/>
    <col min="5" max="5" width="8.8515625" style="365" customWidth="1"/>
    <col min="6" max="11" width="9.140625" style="365" customWidth="1"/>
    <col min="12" max="12" width="10.28125" style="365" bestFit="1" customWidth="1"/>
    <col min="13" max="16384" width="9.140625" style="365" customWidth="1"/>
  </cols>
  <sheetData>
    <row r="1" spans="1:6" s="1" customFormat="1" ht="18">
      <c r="A1" s="638" t="s">
        <v>205</v>
      </c>
      <c r="B1" s="638"/>
      <c r="C1" s="638"/>
      <c r="D1" s="638"/>
      <c r="E1" s="638"/>
      <c r="F1" s="638"/>
    </row>
    <row r="2" spans="1:6" s="361" customFormat="1" ht="15">
      <c r="A2" s="639" t="s">
        <v>870</v>
      </c>
      <c r="B2" s="639"/>
      <c r="C2" s="639"/>
      <c r="D2" s="639"/>
      <c r="E2" s="639"/>
      <c r="F2" s="639"/>
    </row>
    <row r="3" spans="1:4" s="1" customFormat="1" ht="12.75">
      <c r="A3" s="4"/>
      <c r="B3" s="94"/>
      <c r="C3" s="362"/>
      <c r="D3" s="94"/>
    </row>
    <row r="4" spans="1:6" ht="12.75">
      <c r="A4" s="363"/>
      <c r="B4" s="363"/>
      <c r="C4" s="363"/>
      <c r="D4" s="364"/>
      <c r="F4" s="366" t="s">
        <v>531</v>
      </c>
    </row>
    <row r="5" spans="1:6" ht="12.75" customHeight="1">
      <c r="A5" s="636" t="s">
        <v>294</v>
      </c>
      <c r="B5" s="636" t="s">
        <v>817</v>
      </c>
      <c r="C5" s="636" t="s">
        <v>293</v>
      </c>
      <c r="D5" s="465" t="s">
        <v>674</v>
      </c>
      <c r="E5" s="369" t="s">
        <v>197</v>
      </c>
      <c r="F5" s="369"/>
    </row>
    <row r="6" spans="1:6" ht="25.5">
      <c r="A6" s="637"/>
      <c r="B6" s="637"/>
      <c r="C6" s="637"/>
      <c r="D6" s="370"/>
      <c r="E6" s="368" t="s">
        <v>295</v>
      </c>
      <c r="F6" s="368" t="s">
        <v>296</v>
      </c>
    </row>
    <row r="7" spans="1:14" s="363" customFormat="1" ht="12.75">
      <c r="A7" s="371">
        <v>1</v>
      </c>
      <c r="B7" s="368">
        <v>2</v>
      </c>
      <c r="C7" s="367">
        <v>3</v>
      </c>
      <c r="D7" s="367">
        <v>5</v>
      </c>
      <c r="E7" s="367">
        <v>6</v>
      </c>
      <c r="F7" s="368">
        <v>7</v>
      </c>
      <c r="H7" s="365"/>
      <c r="I7" s="365"/>
      <c r="J7" s="365"/>
      <c r="K7" s="365"/>
      <c r="L7" s="365"/>
      <c r="M7" s="365"/>
      <c r="N7" s="365"/>
    </row>
    <row r="8" spans="1:14" s="449" customFormat="1" ht="27.75">
      <c r="A8" s="372" t="s">
        <v>527</v>
      </c>
      <c r="B8" s="448" t="s">
        <v>685</v>
      </c>
      <c r="C8" s="373"/>
      <c r="D8" s="487">
        <f>D11+D57+D91</f>
        <v>155254.90000000002</v>
      </c>
      <c r="E8" s="487">
        <f>E11+E57+E91</f>
        <v>153354.90000000002</v>
      </c>
      <c r="F8" s="487">
        <f>F11+F57+F91</f>
        <v>1900</v>
      </c>
      <c r="G8" s="586"/>
      <c r="H8" s="365"/>
      <c r="I8" s="365"/>
      <c r="J8" s="365"/>
      <c r="K8" s="365"/>
      <c r="L8" s="365"/>
      <c r="M8" s="365"/>
      <c r="N8" s="365"/>
    </row>
    <row r="9" spans="1:14" s="364" customFormat="1" ht="12.75">
      <c r="A9" s="374"/>
      <c r="B9" s="407" t="s">
        <v>818</v>
      </c>
      <c r="C9" s="373"/>
      <c r="D9" s="403"/>
      <c r="E9" s="373"/>
      <c r="F9" s="373"/>
      <c r="G9" s="365"/>
      <c r="H9" s="365"/>
      <c r="I9" s="365"/>
      <c r="J9" s="365"/>
      <c r="K9" s="365"/>
      <c r="L9" s="365"/>
      <c r="M9" s="365"/>
      <c r="N9" s="365"/>
    </row>
    <row r="10" spans="1:14" s="364" customFormat="1" ht="12.75">
      <c r="A10" s="375" t="s">
        <v>528</v>
      </c>
      <c r="B10" s="408" t="s">
        <v>819</v>
      </c>
      <c r="C10" s="379">
        <v>7100</v>
      </c>
      <c r="D10" s="410"/>
      <c r="E10" s="410"/>
      <c r="F10" s="379" t="s">
        <v>536</v>
      </c>
      <c r="G10" s="363"/>
      <c r="H10" s="363"/>
      <c r="I10" s="363"/>
      <c r="J10" s="363"/>
      <c r="K10" s="363"/>
      <c r="L10" s="363"/>
      <c r="M10" s="363"/>
      <c r="N10" s="363"/>
    </row>
    <row r="11" spans="1:14" s="380" customFormat="1" ht="25.5">
      <c r="A11" s="374"/>
      <c r="B11" s="409" t="s">
        <v>847</v>
      </c>
      <c r="C11" s="384"/>
      <c r="D11" s="487">
        <f>D13+D18+D20</f>
        <v>36145.3</v>
      </c>
      <c r="E11" s="487">
        <f>E13+E18+E20</f>
        <v>36145.3</v>
      </c>
      <c r="F11" s="384"/>
      <c r="G11" s="570" t="s">
        <v>969</v>
      </c>
      <c r="H11" s="488"/>
      <c r="I11" s="364"/>
      <c r="J11" s="364"/>
      <c r="K11" s="364"/>
      <c r="L11" s="449"/>
      <c r="M11" s="364"/>
      <c r="N11" s="364"/>
    </row>
    <row r="12" spans="1:8" s="364" customFormat="1" ht="12.75">
      <c r="A12" s="374"/>
      <c r="B12" s="409" t="s">
        <v>820</v>
      </c>
      <c r="C12" s="402"/>
      <c r="D12" s="403"/>
      <c r="E12" s="403"/>
      <c r="F12" s="384"/>
      <c r="H12" s="598"/>
    </row>
    <row r="13" spans="1:14" s="380" customFormat="1" ht="25.5">
      <c r="A13" s="375" t="s">
        <v>327</v>
      </c>
      <c r="B13" s="376" t="s">
        <v>652</v>
      </c>
      <c r="C13" s="379">
        <v>7131</v>
      </c>
      <c r="D13" s="484">
        <f>E13</f>
        <v>26071.3</v>
      </c>
      <c r="E13" s="484">
        <f>E16</f>
        <v>26071.3</v>
      </c>
      <c r="F13" s="379" t="s">
        <v>536</v>
      </c>
      <c r="H13" s="488"/>
      <c r="I13" s="364"/>
      <c r="J13" s="364"/>
      <c r="K13" s="364"/>
      <c r="L13" s="449"/>
      <c r="M13" s="364"/>
      <c r="N13" s="364"/>
    </row>
    <row r="14" spans="1:6" s="364" customFormat="1" ht="12.75">
      <c r="A14" s="374"/>
      <c r="B14" s="381" t="s">
        <v>820</v>
      </c>
      <c r="C14" s="402"/>
      <c r="D14" s="373"/>
      <c r="E14" s="373"/>
      <c r="F14" s="384"/>
    </row>
    <row r="15" spans="1:14" ht="38.25">
      <c r="A15" s="385" t="s">
        <v>871</v>
      </c>
      <c r="B15" s="386" t="s">
        <v>821</v>
      </c>
      <c r="C15" s="367"/>
      <c r="D15" s="367"/>
      <c r="E15" s="367"/>
      <c r="F15" s="367" t="s">
        <v>536</v>
      </c>
      <c r="I15" s="364"/>
      <c r="J15" s="364"/>
      <c r="K15" s="364"/>
      <c r="L15" s="449"/>
      <c r="M15" s="364"/>
      <c r="N15" s="364"/>
    </row>
    <row r="16" spans="1:14" ht="25.5">
      <c r="A16" s="385" t="s">
        <v>872</v>
      </c>
      <c r="B16" s="386" t="s">
        <v>822</v>
      </c>
      <c r="C16" s="367"/>
      <c r="D16" s="484">
        <f>E16</f>
        <v>26071.3</v>
      </c>
      <c r="E16" s="484">
        <v>26071.3</v>
      </c>
      <c r="F16" s="367" t="s">
        <v>536</v>
      </c>
      <c r="G16" s="571"/>
      <c r="I16" s="364"/>
      <c r="J16" s="364"/>
      <c r="K16" s="364"/>
      <c r="L16" s="364"/>
      <c r="M16" s="364"/>
      <c r="N16" s="364"/>
    </row>
    <row r="17" spans="1:12" s="380" customFormat="1" ht="12.75">
      <c r="A17" s="375" t="s">
        <v>328</v>
      </c>
      <c r="B17" s="376" t="s">
        <v>823</v>
      </c>
      <c r="C17" s="377">
        <v>7136</v>
      </c>
      <c r="D17" s="462"/>
      <c r="E17" s="378"/>
      <c r="F17" s="379" t="s">
        <v>536</v>
      </c>
      <c r="L17" s="364"/>
    </row>
    <row r="18" spans="1:12" s="364" customFormat="1" ht="12.75">
      <c r="A18" s="374"/>
      <c r="B18" s="381" t="s">
        <v>820</v>
      </c>
      <c r="C18" s="382"/>
      <c r="D18" s="370">
        <f>E18</f>
        <v>9500</v>
      </c>
      <c r="E18" s="370">
        <f>E19</f>
        <v>9500</v>
      </c>
      <c r="F18" s="384"/>
      <c r="G18" s="572"/>
      <c r="L18" s="380"/>
    </row>
    <row r="19" spans="1:14" ht="12.75">
      <c r="A19" s="385" t="s">
        <v>873</v>
      </c>
      <c r="B19" s="386" t="s">
        <v>824</v>
      </c>
      <c r="C19" s="467"/>
      <c r="D19" s="373">
        <f>E19</f>
        <v>9500</v>
      </c>
      <c r="E19" s="373">
        <v>9500</v>
      </c>
      <c r="F19" s="367" t="s">
        <v>536</v>
      </c>
      <c r="I19" s="380"/>
      <c r="J19" s="380"/>
      <c r="K19" s="380"/>
      <c r="L19" s="364"/>
      <c r="M19" s="380"/>
      <c r="N19" s="380"/>
    </row>
    <row r="20" spans="1:14" s="380" customFormat="1" ht="38.25">
      <c r="A20" s="375" t="s">
        <v>331</v>
      </c>
      <c r="B20" s="376" t="s">
        <v>825</v>
      </c>
      <c r="C20" s="377">
        <v>7145</v>
      </c>
      <c r="D20" s="378">
        <f>E20</f>
        <v>574</v>
      </c>
      <c r="E20" s="378">
        <f>E23</f>
        <v>574</v>
      </c>
      <c r="F20" s="379" t="s">
        <v>536</v>
      </c>
      <c r="I20" s="449"/>
      <c r="J20" s="449"/>
      <c r="K20" s="449"/>
      <c r="L20" s="449"/>
      <c r="M20" s="449"/>
      <c r="N20" s="449"/>
    </row>
    <row r="21" spans="1:14" s="364" customFormat="1" ht="13.5">
      <c r="A21" s="374"/>
      <c r="B21" s="381" t="s">
        <v>820</v>
      </c>
      <c r="C21" s="470"/>
      <c r="D21" s="373"/>
      <c r="E21" s="373"/>
      <c r="F21" s="384"/>
      <c r="I21" s="449"/>
      <c r="J21" s="449"/>
      <c r="K21" s="449"/>
      <c r="L21" s="449"/>
      <c r="M21" s="449"/>
      <c r="N21" s="449"/>
    </row>
    <row r="22" spans="1:14" ht="13.5">
      <c r="A22" s="388" t="s">
        <v>874</v>
      </c>
      <c r="B22" s="389" t="s">
        <v>826</v>
      </c>
      <c r="C22" s="390">
        <v>71452</v>
      </c>
      <c r="D22" s="391"/>
      <c r="E22" s="391"/>
      <c r="F22" s="391" t="s">
        <v>536</v>
      </c>
      <c r="I22" s="364"/>
      <c r="J22" s="364"/>
      <c r="K22" s="364"/>
      <c r="L22" s="449"/>
      <c r="M22" s="364"/>
      <c r="N22" s="364"/>
    </row>
    <row r="23" spans="1:7" s="364" customFormat="1" ht="38.25">
      <c r="A23" s="411"/>
      <c r="B23" s="412" t="s">
        <v>192</v>
      </c>
      <c r="C23" s="382"/>
      <c r="D23" s="383">
        <f>D31+D33</f>
        <v>574</v>
      </c>
      <c r="E23" s="383">
        <f>E31+E33</f>
        <v>574</v>
      </c>
      <c r="F23" s="383"/>
      <c r="G23" s="572"/>
    </row>
    <row r="24" spans="1:6" s="364" customFormat="1" ht="12.75">
      <c r="A24" s="392"/>
      <c r="B24" s="393" t="s">
        <v>820</v>
      </c>
      <c r="C24" s="470"/>
      <c r="D24" s="370"/>
      <c r="E24" s="394"/>
      <c r="F24" s="394"/>
    </row>
    <row r="25" spans="1:6" s="364" customFormat="1" ht="51">
      <c r="A25" s="388" t="s">
        <v>875</v>
      </c>
      <c r="B25" s="413" t="s">
        <v>876</v>
      </c>
      <c r="C25" s="471"/>
      <c r="D25" s="391"/>
      <c r="E25" s="391"/>
      <c r="F25" s="391" t="s">
        <v>536</v>
      </c>
    </row>
    <row r="26" spans="1:6" s="364" customFormat="1" ht="12.75">
      <c r="A26" s="402"/>
      <c r="B26" s="397" t="s">
        <v>198</v>
      </c>
      <c r="C26" s="470"/>
      <c r="D26" s="394"/>
      <c r="E26" s="394"/>
      <c r="F26" s="394"/>
    </row>
    <row r="27" spans="1:6" s="364" customFormat="1" ht="12.75">
      <c r="A27" s="385" t="s">
        <v>877</v>
      </c>
      <c r="B27" s="396" t="s">
        <v>827</v>
      </c>
      <c r="C27" s="467"/>
      <c r="D27" s="367"/>
      <c r="E27" s="367"/>
      <c r="F27" s="367" t="s">
        <v>536</v>
      </c>
    </row>
    <row r="28" spans="1:6" s="364" customFormat="1" ht="12.75">
      <c r="A28" s="385" t="s">
        <v>878</v>
      </c>
      <c r="B28" s="396" t="s">
        <v>828</v>
      </c>
      <c r="C28" s="467"/>
      <c r="D28" s="367"/>
      <c r="E28" s="367"/>
      <c r="F28" s="367" t="s">
        <v>536</v>
      </c>
    </row>
    <row r="29" spans="1:6" s="364" customFormat="1" ht="102">
      <c r="A29" s="385" t="s">
        <v>879</v>
      </c>
      <c r="B29" s="395" t="s">
        <v>830</v>
      </c>
      <c r="C29" s="467"/>
      <c r="D29" s="367"/>
      <c r="E29" s="367"/>
      <c r="F29" s="367" t="s">
        <v>536</v>
      </c>
    </row>
    <row r="30" spans="1:6" s="364" customFormat="1" ht="38.25">
      <c r="A30" s="371" t="s">
        <v>880</v>
      </c>
      <c r="B30" s="395" t="s">
        <v>831</v>
      </c>
      <c r="C30" s="467"/>
      <c r="D30" s="367"/>
      <c r="E30" s="367"/>
      <c r="F30" s="367" t="s">
        <v>536</v>
      </c>
    </row>
    <row r="31" spans="1:6" s="364" customFormat="1" ht="63.75">
      <c r="A31" s="385" t="s">
        <v>881</v>
      </c>
      <c r="B31" s="395" t="s">
        <v>435</v>
      </c>
      <c r="C31" s="467"/>
      <c r="D31" s="367">
        <f>E31</f>
        <v>374</v>
      </c>
      <c r="E31" s="367">
        <f>20+120+30+40+140+24</f>
        <v>374</v>
      </c>
      <c r="F31" s="367" t="s">
        <v>536</v>
      </c>
    </row>
    <row r="32" spans="1:6" s="364" customFormat="1" ht="25.5">
      <c r="A32" s="385" t="s">
        <v>882</v>
      </c>
      <c r="B32" s="395" t="s">
        <v>832</v>
      </c>
      <c r="C32" s="467"/>
      <c r="D32" s="367"/>
      <c r="E32" s="367"/>
      <c r="F32" s="367" t="s">
        <v>536</v>
      </c>
    </row>
    <row r="33" spans="1:6" s="364" customFormat="1" ht="76.5">
      <c r="A33" s="385" t="s">
        <v>883</v>
      </c>
      <c r="B33" s="395" t="s">
        <v>436</v>
      </c>
      <c r="C33" s="467"/>
      <c r="D33" s="367">
        <v>200</v>
      </c>
      <c r="E33" s="367">
        <v>200</v>
      </c>
      <c r="F33" s="367" t="s">
        <v>536</v>
      </c>
    </row>
    <row r="34" spans="1:6" s="364" customFormat="1" ht="76.5">
      <c r="A34" s="385" t="s">
        <v>884</v>
      </c>
      <c r="B34" s="395" t="s">
        <v>437</v>
      </c>
      <c r="C34" s="467"/>
      <c r="D34" s="367"/>
      <c r="E34" s="367"/>
      <c r="F34" s="367" t="s">
        <v>536</v>
      </c>
    </row>
    <row r="35" spans="1:6" s="364" customFormat="1" ht="63.75">
      <c r="A35" s="385" t="s">
        <v>885</v>
      </c>
      <c r="B35" s="395" t="s">
        <v>438</v>
      </c>
      <c r="C35" s="467"/>
      <c r="D35" s="367"/>
      <c r="E35" s="367"/>
      <c r="F35" s="367" t="s">
        <v>536</v>
      </c>
    </row>
    <row r="36" spans="1:6" s="364" customFormat="1" ht="25.5">
      <c r="A36" s="385" t="s">
        <v>886</v>
      </c>
      <c r="B36" s="395" t="s">
        <v>439</v>
      </c>
      <c r="C36" s="467"/>
      <c r="D36" s="367"/>
      <c r="E36" s="367"/>
      <c r="F36" s="367" t="s">
        <v>536</v>
      </c>
    </row>
    <row r="37" spans="1:6" s="364" customFormat="1" ht="38.25">
      <c r="A37" s="385" t="s">
        <v>887</v>
      </c>
      <c r="B37" s="395" t="s">
        <v>440</v>
      </c>
      <c r="C37" s="467"/>
      <c r="D37" s="367"/>
      <c r="E37" s="367"/>
      <c r="F37" s="367" t="s">
        <v>536</v>
      </c>
    </row>
    <row r="38" spans="1:6" s="380" customFormat="1" ht="63.75">
      <c r="A38" s="385" t="s">
        <v>888</v>
      </c>
      <c r="B38" s="395" t="s">
        <v>441</v>
      </c>
      <c r="C38" s="467"/>
      <c r="D38" s="367"/>
      <c r="E38" s="367"/>
      <c r="F38" s="367" t="s">
        <v>536</v>
      </c>
    </row>
    <row r="39" spans="1:6" s="364" customFormat="1" ht="38.25">
      <c r="A39" s="385" t="s">
        <v>191</v>
      </c>
      <c r="B39" s="395" t="s">
        <v>442</v>
      </c>
      <c r="C39" s="467"/>
      <c r="D39" s="367"/>
      <c r="E39" s="367"/>
      <c r="F39" s="367" t="s">
        <v>536</v>
      </c>
    </row>
    <row r="40" spans="1:6" ht="38.25">
      <c r="A40" s="375" t="s">
        <v>889</v>
      </c>
      <c r="B40" s="376" t="s">
        <v>833</v>
      </c>
      <c r="C40" s="377">
        <v>7146</v>
      </c>
      <c r="D40" s="378"/>
      <c r="E40" s="378"/>
      <c r="F40" s="379" t="s">
        <v>536</v>
      </c>
    </row>
    <row r="41" spans="1:6" s="364" customFormat="1" ht="12.75">
      <c r="A41" s="374"/>
      <c r="B41" s="381" t="s">
        <v>820</v>
      </c>
      <c r="C41" s="382"/>
      <c r="D41" s="373"/>
      <c r="E41" s="373"/>
      <c r="F41" s="384"/>
    </row>
    <row r="42" spans="1:6" s="364" customFormat="1" ht="12.75">
      <c r="A42" s="388" t="s">
        <v>890</v>
      </c>
      <c r="B42" s="389" t="s">
        <v>834</v>
      </c>
      <c r="C42" s="471"/>
      <c r="D42" s="391"/>
      <c r="E42" s="391"/>
      <c r="F42" s="391" t="s">
        <v>536</v>
      </c>
    </row>
    <row r="43" spans="1:6" s="364" customFormat="1" ht="12.75">
      <c r="A43" s="411"/>
      <c r="B43" s="412" t="s">
        <v>848</v>
      </c>
      <c r="C43" s="469"/>
      <c r="D43" s="373"/>
      <c r="E43" s="383"/>
      <c r="F43" s="383"/>
    </row>
    <row r="44" spans="1:6" s="380" customFormat="1" ht="12.75">
      <c r="A44" s="392"/>
      <c r="B44" s="393" t="s">
        <v>820</v>
      </c>
      <c r="C44" s="470"/>
      <c r="D44" s="370"/>
      <c r="E44" s="394"/>
      <c r="F44" s="394"/>
    </row>
    <row r="45" spans="1:6" s="364" customFormat="1" ht="102">
      <c r="A45" s="392" t="s">
        <v>891</v>
      </c>
      <c r="B45" s="397" t="s">
        <v>835</v>
      </c>
      <c r="C45" s="472"/>
      <c r="D45" s="394"/>
      <c r="E45" s="394"/>
      <c r="F45" s="394" t="s">
        <v>536</v>
      </c>
    </row>
    <row r="46" spans="1:6" ht="102">
      <c r="A46" s="371" t="s">
        <v>892</v>
      </c>
      <c r="B46" s="395" t="s">
        <v>836</v>
      </c>
      <c r="C46" s="467"/>
      <c r="D46" s="394"/>
      <c r="E46" s="367"/>
      <c r="F46" s="367" t="s">
        <v>536</v>
      </c>
    </row>
    <row r="47" spans="1:6" s="364" customFormat="1" ht="12.75">
      <c r="A47" s="375" t="s">
        <v>893</v>
      </c>
      <c r="B47" s="376" t="s">
        <v>837</v>
      </c>
      <c r="C47" s="468">
        <v>7161</v>
      </c>
      <c r="D47" s="378"/>
      <c r="E47" s="378"/>
      <c r="F47" s="379" t="s">
        <v>536</v>
      </c>
    </row>
    <row r="48" spans="1:6" s="364" customFormat="1" ht="12.75">
      <c r="A48" s="411"/>
      <c r="B48" s="412" t="s">
        <v>611</v>
      </c>
      <c r="C48" s="469"/>
      <c r="D48" s="373"/>
      <c r="E48" s="373"/>
      <c r="F48" s="383"/>
    </row>
    <row r="49" spans="1:6" s="364" customFormat="1" ht="12.75">
      <c r="A49" s="374"/>
      <c r="B49" s="412" t="s">
        <v>820</v>
      </c>
      <c r="C49" s="470"/>
      <c r="D49" s="373"/>
      <c r="E49" s="373"/>
      <c r="F49" s="384"/>
    </row>
    <row r="50" spans="1:6" s="364" customFormat="1" ht="38.25">
      <c r="A50" s="388" t="s">
        <v>894</v>
      </c>
      <c r="B50" s="389" t="s">
        <v>686</v>
      </c>
      <c r="C50" s="390"/>
      <c r="D50" s="391"/>
      <c r="E50" s="391"/>
      <c r="F50" s="391" t="s">
        <v>536</v>
      </c>
    </row>
    <row r="51" spans="1:6" s="380" customFormat="1" ht="12.75">
      <c r="A51" s="392"/>
      <c r="B51" s="393" t="s">
        <v>849</v>
      </c>
      <c r="C51" s="382"/>
      <c r="D51" s="370"/>
      <c r="E51" s="394"/>
      <c r="F51" s="394"/>
    </row>
    <row r="52" spans="1:6" s="364" customFormat="1" ht="12.75">
      <c r="A52" s="398" t="s">
        <v>895</v>
      </c>
      <c r="B52" s="395" t="s">
        <v>838</v>
      </c>
      <c r="C52" s="467"/>
      <c r="D52" s="367"/>
      <c r="E52" s="367"/>
      <c r="F52" s="367" t="s">
        <v>536</v>
      </c>
    </row>
    <row r="53" spans="1:6" s="380" customFormat="1" ht="12.75">
      <c r="A53" s="398" t="s">
        <v>896</v>
      </c>
      <c r="B53" s="395" t="s">
        <v>839</v>
      </c>
      <c r="C53" s="467"/>
      <c r="D53" s="367"/>
      <c r="E53" s="367"/>
      <c r="F53" s="367" t="s">
        <v>536</v>
      </c>
    </row>
    <row r="54" spans="1:6" s="364" customFormat="1" ht="63.75">
      <c r="A54" s="398" t="s">
        <v>897</v>
      </c>
      <c r="B54" s="395" t="s">
        <v>687</v>
      </c>
      <c r="C54" s="467"/>
      <c r="D54" s="367"/>
      <c r="E54" s="367"/>
      <c r="F54" s="367" t="s">
        <v>536</v>
      </c>
    </row>
    <row r="55" spans="1:6" ht="89.25">
      <c r="A55" s="398" t="s">
        <v>610</v>
      </c>
      <c r="B55" s="389" t="s">
        <v>18</v>
      </c>
      <c r="C55" s="467"/>
      <c r="D55" s="367"/>
      <c r="E55" s="391"/>
      <c r="F55" s="391" t="s">
        <v>536</v>
      </c>
    </row>
    <row r="56" spans="1:6" s="380" customFormat="1" ht="12.75">
      <c r="A56" s="375" t="s">
        <v>529</v>
      </c>
      <c r="B56" s="376" t="s">
        <v>840</v>
      </c>
      <c r="C56" s="468">
        <v>7300</v>
      </c>
      <c r="D56" s="378"/>
      <c r="E56" s="599"/>
      <c r="F56" s="600"/>
    </row>
    <row r="57" spans="1:7" s="380" customFormat="1" ht="25.5">
      <c r="A57" s="374"/>
      <c r="B57" s="381" t="s">
        <v>898</v>
      </c>
      <c r="C57" s="364"/>
      <c r="D57" s="486">
        <f>D71+F57</f>
        <v>102775.6</v>
      </c>
      <c r="E57" s="486">
        <f>E71</f>
        <v>100875.6</v>
      </c>
      <c r="F57" s="611">
        <f>F62+F68+F83+F84</f>
        <v>1900</v>
      </c>
      <c r="G57" s="570"/>
    </row>
    <row r="58" spans="1:6" ht="12.75">
      <c r="A58" s="374"/>
      <c r="B58" s="381" t="s">
        <v>820</v>
      </c>
      <c r="C58" s="470"/>
      <c r="D58" s="373"/>
      <c r="E58" s="373"/>
      <c r="F58" s="384"/>
    </row>
    <row r="59" spans="1:6" s="380" customFormat="1" ht="38.25">
      <c r="A59" s="375" t="s">
        <v>334</v>
      </c>
      <c r="B59" s="376" t="s">
        <v>841</v>
      </c>
      <c r="C59" s="377">
        <v>7311</v>
      </c>
      <c r="D59" s="378"/>
      <c r="E59" s="378"/>
      <c r="F59" s="379" t="s">
        <v>536</v>
      </c>
    </row>
    <row r="60" spans="1:6" ht="12.75">
      <c r="A60" s="374"/>
      <c r="B60" s="416" t="s">
        <v>820</v>
      </c>
      <c r="C60" s="382"/>
      <c r="D60" s="373"/>
      <c r="E60" s="373"/>
      <c r="F60" s="384"/>
    </row>
    <row r="61" spans="1:6" s="380" customFormat="1" ht="63.75">
      <c r="A61" s="385" t="s">
        <v>899</v>
      </c>
      <c r="B61" s="389" t="s">
        <v>186</v>
      </c>
      <c r="C61" s="473"/>
      <c r="D61" s="367"/>
      <c r="E61" s="387"/>
      <c r="F61" s="367" t="s">
        <v>536</v>
      </c>
    </row>
    <row r="62" spans="1:6" ht="38.25">
      <c r="A62" s="414" t="s">
        <v>335</v>
      </c>
      <c r="B62" s="376" t="s">
        <v>842</v>
      </c>
      <c r="C62" s="474">
        <v>7312</v>
      </c>
      <c r="D62" s="379"/>
      <c r="E62" s="379" t="s">
        <v>536</v>
      </c>
      <c r="F62" s="391"/>
    </row>
    <row r="63" spans="1:6" s="380" customFormat="1" ht="12.75">
      <c r="A63" s="415"/>
      <c r="B63" s="416" t="s">
        <v>820</v>
      </c>
      <c r="C63" s="475"/>
      <c r="D63" s="463"/>
      <c r="E63" s="417"/>
      <c r="F63" s="404"/>
    </row>
    <row r="64" spans="1:6" s="364" customFormat="1" ht="63.75">
      <c r="A64" s="371" t="s">
        <v>336</v>
      </c>
      <c r="B64" s="389" t="s">
        <v>187</v>
      </c>
      <c r="C64" s="473"/>
      <c r="D64" s="367"/>
      <c r="E64" s="367" t="s">
        <v>536</v>
      </c>
      <c r="F64" s="367"/>
    </row>
    <row r="65" spans="1:6" ht="38.25">
      <c r="A65" s="414" t="s">
        <v>900</v>
      </c>
      <c r="B65" s="376" t="s">
        <v>843</v>
      </c>
      <c r="C65" s="474">
        <v>7321</v>
      </c>
      <c r="D65" s="379"/>
      <c r="E65" s="379"/>
      <c r="F65" s="379" t="s">
        <v>536</v>
      </c>
    </row>
    <row r="66" spans="1:6" s="364" customFormat="1" ht="12.75">
      <c r="A66" s="415"/>
      <c r="B66" s="416" t="s">
        <v>820</v>
      </c>
      <c r="C66" s="475"/>
      <c r="D66" s="463"/>
      <c r="E66" s="417"/>
      <c r="F66" s="404"/>
    </row>
    <row r="67" spans="1:6" ht="51">
      <c r="A67" s="385" t="s">
        <v>901</v>
      </c>
      <c r="B67" s="389" t="s">
        <v>844</v>
      </c>
      <c r="C67" s="473"/>
      <c r="D67" s="391"/>
      <c r="E67" s="391"/>
      <c r="F67" s="367" t="s">
        <v>536</v>
      </c>
    </row>
    <row r="68" spans="1:6" ht="38.25">
      <c r="A68" s="414" t="s">
        <v>902</v>
      </c>
      <c r="B68" s="376" t="s">
        <v>845</v>
      </c>
      <c r="C68" s="474">
        <v>7322</v>
      </c>
      <c r="D68" s="593">
        <v>1900</v>
      </c>
      <c r="E68" s="399"/>
      <c r="F68" s="629">
        <v>1900</v>
      </c>
    </row>
    <row r="69" spans="1:6" ht="12.75">
      <c r="A69" s="415"/>
      <c r="B69" s="416" t="s">
        <v>820</v>
      </c>
      <c r="C69" s="475"/>
      <c r="D69" s="463"/>
      <c r="E69" s="417"/>
      <c r="F69" s="630"/>
    </row>
    <row r="70" spans="1:6" ht="63.75">
      <c r="A70" s="385" t="s">
        <v>903</v>
      </c>
      <c r="B70" s="389" t="s">
        <v>846</v>
      </c>
      <c r="C70" s="473"/>
      <c r="D70" s="593">
        <v>1900</v>
      </c>
      <c r="E70" s="399"/>
      <c r="F70" s="629">
        <v>1900</v>
      </c>
    </row>
    <row r="71" spans="1:7" ht="38.25">
      <c r="A71" s="375" t="s">
        <v>904</v>
      </c>
      <c r="B71" s="376" t="s">
        <v>850</v>
      </c>
      <c r="C71" s="468">
        <v>7331</v>
      </c>
      <c r="D71" s="486">
        <f>D74</f>
        <v>100875.6</v>
      </c>
      <c r="E71" s="486">
        <f>E74</f>
        <v>100875.6</v>
      </c>
      <c r="F71" s="379" t="s">
        <v>536</v>
      </c>
      <c r="G71" s="586"/>
    </row>
    <row r="72" spans="1:6" ht="12.75">
      <c r="A72" s="374"/>
      <c r="B72" s="381" t="s">
        <v>185</v>
      </c>
      <c r="C72" s="364"/>
      <c r="D72" s="373"/>
      <c r="E72" s="373"/>
      <c r="F72" s="384"/>
    </row>
    <row r="73" spans="1:6" ht="12.75">
      <c r="A73" s="374"/>
      <c r="B73" s="381" t="s">
        <v>198</v>
      </c>
      <c r="C73" s="470"/>
      <c r="F73" s="384"/>
    </row>
    <row r="74" spans="1:6" ht="38.25">
      <c r="A74" s="388" t="s">
        <v>905</v>
      </c>
      <c r="B74" s="389" t="s">
        <v>851</v>
      </c>
      <c r="C74" s="390"/>
      <c r="D74" s="486">
        <f>E74</f>
        <v>100875.6</v>
      </c>
      <c r="E74" s="486">
        <v>100875.6</v>
      </c>
      <c r="F74" s="391" t="s">
        <v>536</v>
      </c>
    </row>
    <row r="75" spans="1:6" ht="38.25">
      <c r="A75" s="388" t="s">
        <v>906</v>
      </c>
      <c r="B75" s="389" t="s">
        <v>653</v>
      </c>
      <c r="C75" s="476"/>
      <c r="D75" s="482"/>
      <c r="E75" s="367"/>
      <c r="F75" s="391" t="s">
        <v>536</v>
      </c>
    </row>
    <row r="76" spans="1:6" s="380" customFormat="1" ht="12.75">
      <c r="A76" s="392"/>
      <c r="B76" s="418" t="s">
        <v>820</v>
      </c>
      <c r="C76" s="477"/>
      <c r="D76" s="394"/>
      <c r="E76" s="394"/>
      <c r="F76" s="394"/>
    </row>
    <row r="77" spans="1:6" s="364" customFormat="1" ht="63.75">
      <c r="A77" s="385" t="s">
        <v>907</v>
      </c>
      <c r="B77" s="396" t="s">
        <v>852</v>
      </c>
      <c r="C77" s="467"/>
      <c r="D77" s="367"/>
      <c r="E77" s="367"/>
      <c r="F77" s="367" t="s">
        <v>536</v>
      </c>
    </row>
    <row r="78" spans="1:6" ht="38.25">
      <c r="A78" s="385" t="s">
        <v>908</v>
      </c>
      <c r="B78" s="396" t="s">
        <v>688</v>
      </c>
      <c r="C78" s="467"/>
      <c r="D78" s="482"/>
      <c r="E78" s="367"/>
      <c r="F78" s="367" t="s">
        <v>536</v>
      </c>
    </row>
    <row r="79" spans="1:8" ht="38.25">
      <c r="A79" s="385" t="s">
        <v>909</v>
      </c>
      <c r="B79" s="389" t="s">
        <v>689</v>
      </c>
      <c r="C79" s="473"/>
      <c r="D79" s="367"/>
      <c r="E79" s="367"/>
      <c r="F79" s="367" t="s">
        <v>536</v>
      </c>
      <c r="H79" s="489"/>
    </row>
    <row r="80" spans="1:8" ht="38.25">
      <c r="A80" s="388" t="s">
        <v>910</v>
      </c>
      <c r="B80" s="389" t="s">
        <v>690</v>
      </c>
      <c r="C80" s="476"/>
      <c r="D80" s="391"/>
      <c r="E80" s="391"/>
      <c r="F80" s="391" t="s">
        <v>536</v>
      </c>
      <c r="H80" s="489"/>
    </row>
    <row r="81" spans="1:6" s="380" customFormat="1" ht="12.75">
      <c r="A81" s="374"/>
      <c r="B81" s="381" t="s">
        <v>198</v>
      </c>
      <c r="C81" s="470"/>
      <c r="D81" s="394"/>
      <c r="E81" s="373"/>
      <c r="F81" s="384"/>
    </row>
    <row r="82" spans="1:7" s="364" customFormat="1" ht="38.25">
      <c r="A82" s="385" t="s">
        <v>911</v>
      </c>
      <c r="B82" s="396" t="s">
        <v>352</v>
      </c>
      <c r="C82" s="473"/>
      <c r="D82" s="367"/>
      <c r="E82" s="367"/>
      <c r="F82" s="367" t="s">
        <v>536</v>
      </c>
      <c r="G82" s="464"/>
    </row>
    <row r="83" spans="1:6" s="380" customFormat="1" ht="38.25">
      <c r="A83" s="375" t="s">
        <v>912</v>
      </c>
      <c r="B83" s="376" t="s">
        <v>853</v>
      </c>
      <c r="C83" s="377">
        <v>7332</v>
      </c>
      <c r="D83" s="378"/>
      <c r="E83" s="379" t="s">
        <v>536</v>
      </c>
      <c r="F83" s="379"/>
    </row>
    <row r="84" spans="1:6" s="364" customFormat="1" ht="12.75">
      <c r="A84" s="374"/>
      <c r="B84" s="381" t="s">
        <v>188</v>
      </c>
      <c r="C84" s="382"/>
      <c r="D84" s="486"/>
      <c r="E84" s="383"/>
      <c r="F84" s="486"/>
    </row>
    <row r="85" spans="1:6" ht="12.75">
      <c r="A85" s="374"/>
      <c r="B85" s="416" t="s">
        <v>820</v>
      </c>
      <c r="C85" s="382"/>
      <c r="D85" s="486"/>
      <c r="E85" s="384"/>
      <c r="F85" s="486"/>
    </row>
    <row r="86" spans="1:6" s="380" customFormat="1" ht="38.25">
      <c r="A86" s="385" t="s">
        <v>913</v>
      </c>
      <c r="B86" s="389" t="s">
        <v>854</v>
      </c>
      <c r="C86" s="473"/>
      <c r="D86" s="609"/>
      <c r="E86" s="367"/>
      <c r="F86" s="609"/>
    </row>
    <row r="87" spans="1:6" s="364" customFormat="1" ht="38.25">
      <c r="A87" s="388" t="s">
        <v>914</v>
      </c>
      <c r="B87" s="389" t="s">
        <v>691</v>
      </c>
      <c r="C87" s="476"/>
      <c r="D87" s="610"/>
      <c r="E87" s="391"/>
      <c r="F87" s="610"/>
    </row>
    <row r="88" spans="1:6" ht="12.75">
      <c r="A88" s="374"/>
      <c r="B88" s="381" t="s">
        <v>198</v>
      </c>
      <c r="C88" s="470"/>
      <c r="D88" s="373"/>
      <c r="E88" s="373"/>
      <c r="F88" s="384"/>
    </row>
    <row r="89" spans="1:7" s="380" customFormat="1" ht="38.25">
      <c r="A89" s="385" t="s">
        <v>915</v>
      </c>
      <c r="B89" s="396" t="s">
        <v>352</v>
      </c>
      <c r="C89" s="473"/>
      <c r="D89" s="367"/>
      <c r="E89" s="367" t="s">
        <v>536</v>
      </c>
      <c r="F89" s="367"/>
      <c r="G89" s="464"/>
    </row>
    <row r="90" spans="1:6" s="364" customFormat="1" ht="12.75">
      <c r="A90" s="375" t="s">
        <v>530</v>
      </c>
      <c r="B90" s="376" t="s">
        <v>855</v>
      </c>
      <c r="C90" s="468">
        <v>7400</v>
      </c>
      <c r="D90" s="378"/>
      <c r="E90" s="378"/>
      <c r="F90" s="379"/>
    </row>
    <row r="91" spans="1:6" ht="38.25">
      <c r="A91" s="374"/>
      <c r="B91" s="381" t="s">
        <v>692</v>
      </c>
      <c r="C91" s="364"/>
      <c r="D91" s="483">
        <f>D100+D112+D134</f>
        <v>16334</v>
      </c>
      <c r="E91" s="483">
        <f>E100+E112+E134</f>
        <v>16334</v>
      </c>
      <c r="F91" s="384"/>
    </row>
    <row r="92" spans="1:6" ht="12.75">
      <c r="A92" s="374"/>
      <c r="B92" s="381" t="s">
        <v>820</v>
      </c>
      <c r="C92" s="470"/>
      <c r="D92" s="373"/>
      <c r="E92" s="373"/>
      <c r="F92" s="384"/>
    </row>
    <row r="93" spans="1:6" ht="12.75">
      <c r="A93" s="375" t="s">
        <v>340</v>
      </c>
      <c r="B93" s="376" t="s">
        <v>856</v>
      </c>
      <c r="C93" s="377">
        <v>7411</v>
      </c>
      <c r="D93" s="378"/>
      <c r="E93" s="379" t="s">
        <v>536</v>
      </c>
      <c r="F93" s="379"/>
    </row>
    <row r="94" spans="1:6" ht="12.75">
      <c r="A94" s="374"/>
      <c r="B94" s="381" t="s">
        <v>820</v>
      </c>
      <c r="C94" s="382"/>
      <c r="D94" s="373"/>
      <c r="E94" s="384"/>
      <c r="F94" s="384"/>
    </row>
    <row r="95" spans="1:6" s="380" customFormat="1" ht="38.25">
      <c r="A95" s="385" t="s">
        <v>916</v>
      </c>
      <c r="B95" s="386" t="s">
        <v>693</v>
      </c>
      <c r="C95" s="473"/>
      <c r="D95" s="367"/>
      <c r="E95" s="367" t="s">
        <v>536</v>
      </c>
      <c r="F95" s="367"/>
    </row>
    <row r="96" spans="1:6" s="364" customFormat="1" ht="12.75">
      <c r="A96" s="375" t="s">
        <v>917</v>
      </c>
      <c r="B96" s="376" t="s">
        <v>857</v>
      </c>
      <c r="C96" s="377">
        <v>7412</v>
      </c>
      <c r="D96" s="378"/>
      <c r="E96" s="378"/>
      <c r="F96" s="379" t="s">
        <v>536</v>
      </c>
    </row>
    <row r="97" spans="1:6" ht="12.75">
      <c r="A97" s="374"/>
      <c r="B97" s="381" t="s">
        <v>820</v>
      </c>
      <c r="C97" s="382"/>
      <c r="D97" s="373"/>
      <c r="E97" s="373"/>
      <c r="F97" s="384"/>
    </row>
    <row r="98" spans="1:6" s="380" customFormat="1" ht="38.25">
      <c r="A98" s="385" t="s">
        <v>918</v>
      </c>
      <c r="B98" s="389" t="s">
        <v>694</v>
      </c>
      <c r="C98" s="473"/>
      <c r="D98" s="367"/>
      <c r="E98" s="367"/>
      <c r="F98" s="367" t="s">
        <v>536</v>
      </c>
    </row>
    <row r="99" spans="1:6" s="364" customFormat="1" ht="12.75">
      <c r="A99" s="375" t="s">
        <v>919</v>
      </c>
      <c r="B99" s="376" t="s">
        <v>858</v>
      </c>
      <c r="C99" s="377">
        <v>7415</v>
      </c>
      <c r="D99" s="378"/>
      <c r="E99" s="378"/>
      <c r="F99" s="379" t="s">
        <v>536</v>
      </c>
    </row>
    <row r="100" spans="1:6" s="380" customFormat="1" ht="12.75">
      <c r="A100" s="374"/>
      <c r="B100" s="381" t="s">
        <v>920</v>
      </c>
      <c r="C100" s="382"/>
      <c r="D100" s="483">
        <f>D102+D104+D111</f>
        <v>9184</v>
      </c>
      <c r="E100" s="483">
        <f>E102+E104+E111</f>
        <v>9184</v>
      </c>
      <c r="F100" s="384"/>
    </row>
    <row r="101" spans="1:21" ht="12.75">
      <c r="A101" s="374"/>
      <c r="B101" s="381" t="s">
        <v>820</v>
      </c>
      <c r="C101" s="382"/>
      <c r="D101" s="373"/>
      <c r="E101" s="373"/>
      <c r="F101" s="384"/>
      <c r="J101" s="364"/>
      <c r="M101" s="364"/>
      <c r="N101" s="364"/>
      <c r="Q101" s="364"/>
      <c r="R101" s="364"/>
      <c r="T101" s="364"/>
      <c r="U101" s="364"/>
    </row>
    <row r="102" spans="1:21" s="380" customFormat="1" ht="25.5">
      <c r="A102" s="385" t="s">
        <v>921</v>
      </c>
      <c r="B102" s="389" t="s">
        <v>695</v>
      </c>
      <c r="C102" s="473"/>
      <c r="D102" s="367">
        <f>E102</f>
        <v>7384</v>
      </c>
      <c r="E102" s="367">
        <v>7384</v>
      </c>
      <c r="F102" s="367" t="s">
        <v>536</v>
      </c>
      <c r="J102" s="365"/>
      <c r="M102" s="365"/>
      <c r="N102" s="365"/>
      <c r="Q102" s="365"/>
      <c r="R102" s="365"/>
      <c r="T102" s="365"/>
      <c r="U102" s="365"/>
    </row>
    <row r="103" spans="1:18" ht="38.25">
      <c r="A103" s="385" t="s">
        <v>922</v>
      </c>
      <c r="B103" s="389" t="s">
        <v>696</v>
      </c>
      <c r="C103" s="473"/>
      <c r="D103" s="367"/>
      <c r="E103" s="367"/>
      <c r="F103" s="367" t="s">
        <v>536</v>
      </c>
      <c r="M103" s="380"/>
      <c r="N103" s="380"/>
      <c r="Q103" s="380"/>
      <c r="R103" s="380"/>
    </row>
    <row r="104" spans="1:21" s="380" customFormat="1" ht="51">
      <c r="A104" s="385" t="s">
        <v>923</v>
      </c>
      <c r="B104" s="389" t="s">
        <v>859</v>
      </c>
      <c r="C104" s="473"/>
      <c r="D104" s="482">
        <v>1800</v>
      </c>
      <c r="E104" s="482">
        <v>1800</v>
      </c>
      <c r="F104" s="367" t="s">
        <v>536</v>
      </c>
      <c r="J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</row>
    <row r="105" spans="1:21" s="364" customFormat="1" ht="12.75">
      <c r="A105" s="371" t="s">
        <v>752</v>
      </c>
      <c r="B105" s="389" t="s">
        <v>860</v>
      </c>
      <c r="C105" s="473"/>
      <c r="D105" s="367"/>
      <c r="E105" s="367"/>
      <c r="F105" s="367" t="s">
        <v>536</v>
      </c>
      <c r="I105" s="380"/>
      <c r="J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</row>
    <row r="106" spans="1:21" ht="38.25">
      <c r="A106" s="375" t="s">
        <v>753</v>
      </c>
      <c r="B106" s="376" t="s">
        <v>861</v>
      </c>
      <c r="C106" s="377">
        <v>7421</v>
      </c>
      <c r="D106" s="378"/>
      <c r="E106" s="378"/>
      <c r="F106" s="379" t="s">
        <v>536</v>
      </c>
      <c r="I106" s="364"/>
      <c r="J106" s="380"/>
      <c r="T106" s="380"/>
      <c r="U106" s="380"/>
    </row>
    <row r="107" spans="1:6" s="380" customFormat="1" ht="12.75">
      <c r="A107" s="374"/>
      <c r="B107" s="381" t="s">
        <v>697</v>
      </c>
      <c r="C107" s="382"/>
      <c r="D107" s="373"/>
      <c r="E107" s="373"/>
      <c r="F107" s="384"/>
    </row>
    <row r="108" spans="1:21" s="380" customFormat="1" ht="12.75">
      <c r="A108" s="374"/>
      <c r="B108" s="381" t="s">
        <v>820</v>
      </c>
      <c r="C108" s="382"/>
      <c r="D108" s="373"/>
      <c r="E108" s="373"/>
      <c r="F108" s="38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</row>
    <row r="109" spans="1:21" s="364" customFormat="1" ht="102">
      <c r="A109" s="385" t="s">
        <v>754</v>
      </c>
      <c r="B109" s="389" t="s">
        <v>189</v>
      </c>
      <c r="C109" s="473"/>
      <c r="D109" s="367"/>
      <c r="E109" s="367"/>
      <c r="F109" s="367" t="s">
        <v>536</v>
      </c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</row>
    <row r="110" spans="1:6" ht="63.75">
      <c r="A110" s="385" t="s">
        <v>443</v>
      </c>
      <c r="B110" s="389" t="s">
        <v>190</v>
      </c>
      <c r="C110" s="467"/>
      <c r="D110" s="367"/>
      <c r="E110" s="367"/>
      <c r="F110" s="367" t="s">
        <v>536</v>
      </c>
    </row>
    <row r="111" spans="1:6" ht="63.75">
      <c r="A111" s="385" t="s">
        <v>698</v>
      </c>
      <c r="B111" s="389" t="s">
        <v>699</v>
      </c>
      <c r="C111" s="467"/>
      <c r="D111" s="482"/>
      <c r="E111" s="482"/>
      <c r="F111" s="367" t="s">
        <v>536</v>
      </c>
    </row>
    <row r="112" spans="1:6" s="380" customFormat="1" ht="12.75">
      <c r="A112" s="375" t="s">
        <v>924</v>
      </c>
      <c r="B112" s="376" t="s">
        <v>862</v>
      </c>
      <c r="C112" s="377">
        <v>7422</v>
      </c>
      <c r="D112" s="596">
        <f>D115</f>
        <v>7150</v>
      </c>
      <c r="E112" s="596">
        <f>E115</f>
        <v>7150</v>
      </c>
      <c r="F112" s="379" t="s">
        <v>536</v>
      </c>
    </row>
    <row r="113" spans="1:8" s="380" customFormat="1" ht="12.75">
      <c r="A113" s="374"/>
      <c r="B113" s="381" t="s">
        <v>700</v>
      </c>
      <c r="C113" s="382"/>
      <c r="D113" s="595"/>
      <c r="E113" s="595"/>
      <c r="F113" s="594"/>
      <c r="H113" s="485"/>
    </row>
    <row r="114" spans="1:6" s="364" customFormat="1" ht="12.75">
      <c r="A114" s="374"/>
      <c r="B114" s="381" t="s">
        <v>820</v>
      </c>
      <c r="C114" s="382"/>
      <c r="D114" s="373"/>
      <c r="E114" s="373"/>
      <c r="F114" s="384"/>
    </row>
    <row r="115" spans="1:6" ht="12.75">
      <c r="A115" s="385" t="s">
        <v>925</v>
      </c>
      <c r="B115" s="389" t="s">
        <v>863</v>
      </c>
      <c r="C115" s="478"/>
      <c r="D115" s="593">
        <f>E115</f>
        <v>7150</v>
      </c>
      <c r="E115" s="593">
        <f>2700+3900+550</f>
        <v>7150</v>
      </c>
      <c r="F115" s="367" t="s">
        <v>536</v>
      </c>
    </row>
    <row r="116" spans="1:6" s="380" customFormat="1" ht="38.25">
      <c r="A116" s="385" t="s">
        <v>926</v>
      </c>
      <c r="B116" s="389" t="s">
        <v>864</v>
      </c>
      <c r="C116" s="467"/>
      <c r="D116" s="399"/>
      <c r="E116" s="367"/>
      <c r="F116" s="367" t="s">
        <v>536</v>
      </c>
    </row>
    <row r="117" spans="1:6" ht="12.75">
      <c r="A117" s="375" t="s">
        <v>927</v>
      </c>
      <c r="B117" s="376" t="s">
        <v>865</v>
      </c>
      <c r="C117" s="377">
        <v>7431</v>
      </c>
      <c r="D117" s="378"/>
      <c r="E117" s="378"/>
      <c r="F117" s="379" t="s">
        <v>536</v>
      </c>
    </row>
    <row r="118" spans="1:6" ht="12.75">
      <c r="A118" s="374"/>
      <c r="B118" s="381" t="s">
        <v>928</v>
      </c>
      <c r="C118" s="382"/>
      <c r="D118" s="373"/>
      <c r="E118" s="373"/>
      <c r="F118" s="384"/>
    </row>
    <row r="119" spans="1:6" ht="12.75">
      <c r="A119" s="374"/>
      <c r="B119" s="381" t="s">
        <v>820</v>
      </c>
      <c r="C119" s="382"/>
      <c r="D119" s="373"/>
      <c r="E119" s="373"/>
      <c r="F119" s="384"/>
    </row>
    <row r="120" spans="1:6" ht="51">
      <c r="A120" s="385" t="s">
        <v>929</v>
      </c>
      <c r="B120" s="389" t="s">
        <v>543</v>
      </c>
      <c r="C120" s="473"/>
      <c r="D120" s="367"/>
      <c r="E120" s="367"/>
      <c r="F120" s="367" t="s">
        <v>536</v>
      </c>
    </row>
    <row r="121" spans="1:6" ht="51">
      <c r="A121" s="385" t="s">
        <v>930</v>
      </c>
      <c r="B121" s="389" t="s">
        <v>701</v>
      </c>
      <c r="C121" s="473"/>
      <c r="D121" s="367"/>
      <c r="E121" s="367"/>
      <c r="F121" s="367" t="s">
        <v>536</v>
      </c>
    </row>
    <row r="122" spans="1:6" ht="25.5">
      <c r="A122" s="375" t="s">
        <v>931</v>
      </c>
      <c r="B122" s="376" t="s">
        <v>444</v>
      </c>
      <c r="C122" s="377">
        <v>7441</v>
      </c>
      <c r="D122" s="391"/>
      <c r="E122" s="391"/>
      <c r="F122" s="379" t="s">
        <v>536</v>
      </c>
    </row>
    <row r="123" spans="1:6" ht="12.75">
      <c r="A123" s="374"/>
      <c r="B123" s="381" t="s">
        <v>932</v>
      </c>
      <c r="C123" s="382"/>
      <c r="D123" s="373"/>
      <c r="E123" s="383"/>
      <c r="F123" s="384"/>
    </row>
    <row r="124" spans="1:6" ht="12.75">
      <c r="A124" s="419"/>
      <c r="B124" s="381" t="s">
        <v>820</v>
      </c>
      <c r="C124" s="470"/>
      <c r="D124" s="373"/>
      <c r="E124" s="383"/>
      <c r="F124" s="384"/>
    </row>
    <row r="125" spans="1:6" ht="114.75">
      <c r="A125" s="374" t="s">
        <v>933</v>
      </c>
      <c r="B125" s="386" t="s">
        <v>353</v>
      </c>
      <c r="C125" s="473"/>
      <c r="D125" s="391"/>
      <c r="E125" s="391"/>
      <c r="F125" s="367" t="s">
        <v>536</v>
      </c>
    </row>
    <row r="126" spans="1:6" ht="114.75">
      <c r="A126" s="385" t="s">
        <v>702</v>
      </c>
      <c r="B126" s="386" t="s">
        <v>354</v>
      </c>
      <c r="C126" s="477"/>
      <c r="D126" s="391"/>
      <c r="E126" s="391"/>
      <c r="F126" s="367" t="s">
        <v>536</v>
      </c>
    </row>
    <row r="127" spans="1:6" ht="25.5">
      <c r="A127" s="375" t="s">
        <v>934</v>
      </c>
      <c r="B127" s="376" t="s">
        <v>782</v>
      </c>
      <c r="C127" s="377">
        <v>7442</v>
      </c>
      <c r="D127" s="378"/>
      <c r="E127" s="379" t="s">
        <v>536</v>
      </c>
      <c r="F127" s="379"/>
    </row>
    <row r="128" spans="1:6" ht="12.75">
      <c r="A128" s="374"/>
      <c r="B128" s="381" t="s">
        <v>445</v>
      </c>
      <c r="C128" s="382"/>
      <c r="D128" s="373"/>
      <c r="E128" s="384"/>
      <c r="F128" s="384"/>
    </row>
    <row r="129" spans="1:6" ht="12.75">
      <c r="A129" s="374"/>
      <c r="B129" s="381" t="s">
        <v>820</v>
      </c>
      <c r="C129" s="382"/>
      <c r="D129" s="373"/>
      <c r="E129" s="384"/>
      <c r="F129" s="384"/>
    </row>
    <row r="130" spans="1:6" ht="127.5">
      <c r="A130" s="385" t="s">
        <v>935</v>
      </c>
      <c r="B130" s="386" t="s">
        <v>866</v>
      </c>
      <c r="C130" s="473"/>
      <c r="D130" s="401">
        <f>F130</f>
        <v>0</v>
      </c>
      <c r="E130" s="367" t="s">
        <v>536</v>
      </c>
      <c r="F130" s="401"/>
    </row>
    <row r="131" spans="1:6" ht="127.5">
      <c r="A131" s="385" t="s">
        <v>936</v>
      </c>
      <c r="B131" s="389" t="s">
        <v>867</v>
      </c>
      <c r="C131" s="473"/>
      <c r="D131" s="401"/>
      <c r="E131" s="367" t="s">
        <v>536</v>
      </c>
      <c r="F131" s="400"/>
    </row>
    <row r="132" spans="1:6" ht="12.75">
      <c r="A132" s="414" t="s">
        <v>446</v>
      </c>
      <c r="B132" s="376" t="s">
        <v>542</v>
      </c>
      <c r="C132" s="468">
        <v>7451</v>
      </c>
      <c r="D132" s="378"/>
      <c r="E132" s="378"/>
      <c r="F132" s="379"/>
    </row>
    <row r="133" spans="1:6" ht="12.75">
      <c r="A133" s="411"/>
      <c r="B133" s="381" t="s">
        <v>783</v>
      </c>
      <c r="C133" s="479"/>
      <c r="D133" s="373"/>
      <c r="E133" s="373"/>
      <c r="F133" s="384"/>
    </row>
    <row r="134" spans="1:6" ht="12.75">
      <c r="A134" s="392"/>
      <c r="B134" s="381" t="s">
        <v>820</v>
      </c>
      <c r="C134" s="475"/>
      <c r="D134" s="368">
        <f>D137</f>
        <v>0</v>
      </c>
      <c r="E134" s="368"/>
      <c r="F134" s="384"/>
    </row>
    <row r="135" spans="1:6" ht="25.5">
      <c r="A135" s="385" t="s">
        <v>447</v>
      </c>
      <c r="B135" s="389" t="s">
        <v>868</v>
      </c>
      <c r="C135" s="473"/>
      <c r="D135" s="401"/>
      <c r="E135" s="367" t="s">
        <v>536</v>
      </c>
      <c r="F135" s="401"/>
    </row>
    <row r="136" spans="1:6" ht="38.25">
      <c r="A136" s="385" t="s">
        <v>448</v>
      </c>
      <c r="B136" s="389" t="s">
        <v>869</v>
      </c>
      <c r="C136" s="473"/>
      <c r="D136" s="401"/>
      <c r="E136" s="367" t="s">
        <v>536</v>
      </c>
      <c r="F136" s="367"/>
    </row>
    <row r="137" spans="1:6" ht="38.25">
      <c r="A137" s="385" t="s">
        <v>449</v>
      </c>
      <c r="B137" s="386" t="s">
        <v>703</v>
      </c>
      <c r="C137" s="473"/>
      <c r="D137" s="368"/>
      <c r="E137" s="368"/>
      <c r="F137" s="367"/>
    </row>
  </sheetData>
  <sheetProtection/>
  <mergeCells count="5">
    <mergeCell ref="C5:C6"/>
    <mergeCell ref="A5:A6"/>
    <mergeCell ref="A1:F1"/>
    <mergeCell ref="A2:F2"/>
    <mergeCell ref="B5:B6"/>
  </mergeCells>
  <printOptions/>
  <pageMargins left="0.25" right="0.25" top="0.75" bottom="0.75" header="0.3" footer="0.3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">
      <selection activeCell="G243" sqref="G243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3.28125" style="27" customWidth="1"/>
    <col min="6" max="6" width="47.57421875" style="14" hidden="1" customWidth="1"/>
    <col min="7" max="7" width="11.140625" style="10" customWidth="1"/>
    <col min="8" max="8" width="10.8515625" style="10" customWidth="1"/>
    <col min="9" max="9" width="10.00390625" style="10" customWidth="1"/>
    <col min="10" max="10" width="10.8515625" style="10" bestFit="1" customWidth="1"/>
    <col min="11" max="11" width="9.57421875" style="10" bestFit="1" customWidth="1"/>
    <col min="12" max="12" width="11.8515625" style="10" bestFit="1" customWidth="1"/>
    <col min="13" max="16384" width="9.140625" style="10" customWidth="1"/>
  </cols>
  <sheetData>
    <row r="1" spans="1:9" ht="18">
      <c r="A1" s="644" t="s">
        <v>299</v>
      </c>
      <c r="B1" s="644"/>
      <c r="C1" s="644"/>
      <c r="D1" s="644"/>
      <c r="E1" s="644"/>
      <c r="F1" s="644"/>
      <c r="G1" s="644"/>
      <c r="H1" s="644"/>
      <c r="I1" s="644"/>
    </row>
    <row r="2" spans="1:9" ht="36" customHeight="1">
      <c r="A2" s="645" t="s">
        <v>301</v>
      </c>
      <c r="B2" s="645"/>
      <c r="C2" s="645"/>
      <c r="D2" s="645"/>
      <c r="E2" s="645"/>
      <c r="F2" s="645"/>
      <c r="G2" s="645"/>
      <c r="H2" s="645"/>
      <c r="I2" s="645"/>
    </row>
    <row r="3" spans="1:7" ht="15">
      <c r="A3" s="85" t="s">
        <v>300</v>
      </c>
      <c r="B3" s="87"/>
      <c r="C3" s="88"/>
      <c r="D3" s="88"/>
      <c r="E3" s="89"/>
      <c r="F3" s="85"/>
      <c r="G3" s="85"/>
    </row>
    <row r="4" spans="2:9" ht="15.75" thickBot="1">
      <c r="B4" s="11"/>
      <c r="C4" s="12"/>
      <c r="D4" s="12"/>
      <c r="E4" s="13"/>
      <c r="H4" s="646" t="s">
        <v>302</v>
      </c>
      <c r="I4" s="646"/>
    </row>
    <row r="5" spans="1:9" s="15" customFormat="1" ht="15.75" customHeight="1" thickBot="1">
      <c r="A5" s="647" t="s">
        <v>297</v>
      </c>
      <c r="B5" s="653" t="s">
        <v>26</v>
      </c>
      <c r="C5" s="655" t="s">
        <v>533</v>
      </c>
      <c r="D5" s="640" t="s">
        <v>534</v>
      </c>
      <c r="E5" s="649" t="s">
        <v>298</v>
      </c>
      <c r="F5" s="651" t="s">
        <v>532</v>
      </c>
      <c r="G5" s="480" t="s">
        <v>675</v>
      </c>
      <c r="H5" s="642" t="s">
        <v>407</v>
      </c>
      <c r="I5" s="643"/>
    </row>
    <row r="6" spans="1:9" s="16" customFormat="1" ht="32.25" customHeight="1" thickBot="1">
      <c r="A6" s="648"/>
      <c r="B6" s="654"/>
      <c r="C6" s="654"/>
      <c r="D6" s="641"/>
      <c r="E6" s="650"/>
      <c r="F6" s="652"/>
      <c r="G6" s="481" t="s">
        <v>971</v>
      </c>
      <c r="H6" s="577" t="s">
        <v>523</v>
      </c>
      <c r="I6" s="168" t="s">
        <v>524</v>
      </c>
    </row>
    <row r="7" spans="1:9" s="91" customFormat="1" ht="15.75" thickBot="1">
      <c r="A7" s="146">
        <v>1</v>
      </c>
      <c r="B7" s="147">
        <v>2</v>
      </c>
      <c r="C7" s="147">
        <v>3</v>
      </c>
      <c r="D7" s="148">
        <v>4</v>
      </c>
      <c r="E7" s="149">
        <v>5</v>
      </c>
      <c r="F7" s="150"/>
      <c r="G7" s="582" t="s">
        <v>142</v>
      </c>
      <c r="H7" s="151" t="s">
        <v>143</v>
      </c>
      <c r="I7" s="152" t="s">
        <v>144</v>
      </c>
    </row>
    <row r="8" spans="1:11" s="158" customFormat="1" ht="36.75" thickBot="1">
      <c r="A8" s="169">
        <v>2000</v>
      </c>
      <c r="B8" s="170" t="s">
        <v>535</v>
      </c>
      <c r="C8" s="171" t="s">
        <v>536</v>
      </c>
      <c r="D8" s="172" t="s">
        <v>536</v>
      </c>
      <c r="E8" s="173" t="s">
        <v>33</v>
      </c>
      <c r="F8" s="174"/>
      <c r="G8" s="500">
        <f>H8+I8</f>
        <v>180898.20000000004</v>
      </c>
      <c r="H8" s="500">
        <f>H9+H52+H97+H114+H146+H162+H211+H241+H272+H304</f>
        <v>153478.10000000003</v>
      </c>
      <c r="I8" s="500">
        <f>I9+I52+I97+I114+I146+I162+I211+I241+I272+I304</f>
        <v>27420.100000000002</v>
      </c>
      <c r="J8" s="575"/>
      <c r="K8" s="575"/>
    </row>
    <row r="9" spans="1:9" s="157" customFormat="1" ht="64.5" customHeight="1">
      <c r="A9" s="159">
        <v>2100</v>
      </c>
      <c r="B9" s="58" t="s">
        <v>349</v>
      </c>
      <c r="C9" s="420" t="s">
        <v>258</v>
      </c>
      <c r="D9" s="421" t="s">
        <v>258</v>
      </c>
      <c r="E9" s="145" t="s">
        <v>34</v>
      </c>
      <c r="F9" s="160" t="s">
        <v>537</v>
      </c>
      <c r="G9" s="491">
        <f>I9+H9</f>
        <v>96365.3</v>
      </c>
      <c r="H9" s="491">
        <f>H11+H31</f>
        <v>86646.8</v>
      </c>
      <c r="I9" s="491">
        <f>I11+I31</f>
        <v>9718.5</v>
      </c>
    </row>
    <row r="10" spans="1:9" ht="11.25" customHeight="1">
      <c r="A10" s="128"/>
      <c r="B10" s="58"/>
      <c r="C10" s="420"/>
      <c r="D10" s="421"/>
      <c r="E10" s="121" t="s">
        <v>197</v>
      </c>
      <c r="F10" s="17"/>
      <c r="G10" s="142"/>
      <c r="H10" s="140"/>
      <c r="I10" s="129"/>
    </row>
    <row r="11" spans="1:9" s="19" customFormat="1" ht="48">
      <c r="A11" s="130">
        <v>2110</v>
      </c>
      <c r="B11" s="58" t="s">
        <v>349</v>
      </c>
      <c r="C11" s="163" t="s">
        <v>259</v>
      </c>
      <c r="D11" s="164" t="s">
        <v>258</v>
      </c>
      <c r="E11" s="122" t="s">
        <v>27</v>
      </c>
      <c r="F11" s="18" t="s">
        <v>538</v>
      </c>
      <c r="G11" s="491">
        <f>H11+I11</f>
        <v>86181.40000000001</v>
      </c>
      <c r="H11" s="490">
        <f>H13</f>
        <v>84335.3</v>
      </c>
      <c r="I11" s="491">
        <f>I13</f>
        <v>1846.1</v>
      </c>
    </row>
    <row r="12" spans="1:9" s="19" customFormat="1" ht="10.5" customHeight="1">
      <c r="A12" s="130"/>
      <c r="B12" s="58"/>
      <c r="C12" s="163"/>
      <c r="D12" s="164"/>
      <c r="E12" s="121" t="s">
        <v>198</v>
      </c>
      <c r="F12" s="18"/>
      <c r="G12" s="141"/>
      <c r="H12" s="141"/>
      <c r="I12" s="131"/>
    </row>
    <row r="13" spans="1:9" ht="24">
      <c r="A13" s="130">
        <v>2111</v>
      </c>
      <c r="B13" s="61" t="s">
        <v>349</v>
      </c>
      <c r="C13" s="422" t="s">
        <v>259</v>
      </c>
      <c r="D13" s="423" t="s">
        <v>259</v>
      </c>
      <c r="E13" s="121" t="s">
        <v>31</v>
      </c>
      <c r="F13" s="20" t="s">
        <v>539</v>
      </c>
      <c r="G13" s="491">
        <f>H13+I13</f>
        <v>86181.40000000001</v>
      </c>
      <c r="H13" s="490">
        <v>84335.3</v>
      </c>
      <c r="I13" s="491">
        <v>1846.1</v>
      </c>
    </row>
    <row r="14" spans="1:9" ht="24">
      <c r="A14" s="130">
        <v>2112</v>
      </c>
      <c r="B14" s="61" t="s">
        <v>349</v>
      </c>
      <c r="C14" s="422" t="s">
        <v>259</v>
      </c>
      <c r="D14" s="423" t="s">
        <v>260</v>
      </c>
      <c r="E14" s="121" t="s">
        <v>540</v>
      </c>
      <c r="F14" s="20" t="s">
        <v>541</v>
      </c>
      <c r="G14" s="142"/>
      <c r="H14" s="142"/>
      <c r="I14" s="132"/>
    </row>
    <row r="15" spans="1:9" ht="15">
      <c r="A15" s="130">
        <v>2113</v>
      </c>
      <c r="B15" s="61" t="s">
        <v>349</v>
      </c>
      <c r="C15" s="422" t="s">
        <v>259</v>
      </c>
      <c r="D15" s="423" t="s">
        <v>135</v>
      </c>
      <c r="E15" s="121" t="s">
        <v>544</v>
      </c>
      <c r="F15" s="20" t="s">
        <v>545</v>
      </c>
      <c r="G15" s="142"/>
      <c r="H15" s="142"/>
      <c r="I15" s="132"/>
    </row>
    <row r="16" spans="1:9" ht="15">
      <c r="A16" s="130">
        <v>2120</v>
      </c>
      <c r="B16" s="58" t="s">
        <v>349</v>
      </c>
      <c r="C16" s="163" t="s">
        <v>260</v>
      </c>
      <c r="D16" s="164" t="s">
        <v>258</v>
      </c>
      <c r="E16" s="122" t="s">
        <v>546</v>
      </c>
      <c r="F16" s="21" t="s">
        <v>547</v>
      </c>
      <c r="G16" s="142"/>
      <c r="H16" s="142"/>
      <c r="I16" s="142"/>
    </row>
    <row r="17" spans="1:9" s="19" customFormat="1" ht="10.5" customHeight="1">
      <c r="A17" s="130"/>
      <c r="B17" s="58"/>
      <c r="C17" s="163"/>
      <c r="D17" s="164"/>
      <c r="E17" s="121" t="s">
        <v>198</v>
      </c>
      <c r="F17" s="18"/>
      <c r="G17" s="141"/>
      <c r="H17" s="141"/>
      <c r="I17" s="131"/>
    </row>
    <row r="18" spans="1:9" ht="16.5" customHeight="1">
      <c r="A18" s="130">
        <v>2121</v>
      </c>
      <c r="B18" s="61" t="s">
        <v>349</v>
      </c>
      <c r="C18" s="422" t="s">
        <v>260</v>
      </c>
      <c r="D18" s="423" t="s">
        <v>259</v>
      </c>
      <c r="E18" s="123" t="s">
        <v>32</v>
      </c>
      <c r="F18" s="20" t="s">
        <v>548</v>
      </c>
      <c r="G18" s="142"/>
      <c r="H18" s="142"/>
      <c r="I18" s="132"/>
    </row>
    <row r="19" spans="1:9" ht="28.5">
      <c r="A19" s="130">
        <v>2122</v>
      </c>
      <c r="B19" s="61" t="s">
        <v>349</v>
      </c>
      <c r="C19" s="422" t="s">
        <v>260</v>
      </c>
      <c r="D19" s="423" t="s">
        <v>260</v>
      </c>
      <c r="E19" s="121" t="s">
        <v>549</v>
      </c>
      <c r="F19" s="20" t="s">
        <v>550</v>
      </c>
      <c r="G19" s="142"/>
      <c r="H19" s="142"/>
      <c r="I19" s="132"/>
    </row>
    <row r="20" spans="1:9" ht="15">
      <c r="A20" s="130">
        <v>2130</v>
      </c>
      <c r="B20" s="58" t="s">
        <v>349</v>
      </c>
      <c r="C20" s="163" t="s">
        <v>135</v>
      </c>
      <c r="D20" s="164" t="s">
        <v>258</v>
      </c>
      <c r="E20" s="122" t="s">
        <v>551</v>
      </c>
      <c r="F20" s="22" t="s">
        <v>552</v>
      </c>
      <c r="G20" s="142"/>
      <c r="H20" s="142"/>
      <c r="I20" s="142"/>
    </row>
    <row r="21" spans="1:9" s="19" customFormat="1" ht="10.5" customHeight="1">
      <c r="A21" s="130"/>
      <c r="B21" s="58"/>
      <c r="C21" s="163"/>
      <c r="D21" s="164"/>
      <c r="E21" s="121" t="s">
        <v>198</v>
      </c>
      <c r="F21" s="18"/>
      <c r="G21" s="141"/>
      <c r="H21" s="141"/>
      <c r="I21" s="131"/>
    </row>
    <row r="22" spans="1:9" ht="24">
      <c r="A22" s="130">
        <v>2131</v>
      </c>
      <c r="B22" s="61" t="s">
        <v>349</v>
      </c>
      <c r="C22" s="422" t="s">
        <v>135</v>
      </c>
      <c r="D22" s="423" t="s">
        <v>259</v>
      </c>
      <c r="E22" s="121" t="s">
        <v>553</v>
      </c>
      <c r="F22" s="20" t="s">
        <v>554</v>
      </c>
      <c r="G22" s="142"/>
      <c r="H22" s="142"/>
      <c r="I22" s="132"/>
    </row>
    <row r="23" spans="1:9" ht="14.25" customHeight="1">
      <c r="A23" s="130">
        <v>2132</v>
      </c>
      <c r="B23" s="61" t="s">
        <v>349</v>
      </c>
      <c r="C23" s="422">
        <v>3</v>
      </c>
      <c r="D23" s="423">
        <v>2</v>
      </c>
      <c r="E23" s="121" t="s">
        <v>555</v>
      </c>
      <c r="F23" s="20" t="s">
        <v>556</v>
      </c>
      <c r="G23" s="142"/>
      <c r="H23" s="142"/>
      <c r="I23" s="132"/>
    </row>
    <row r="24" spans="1:9" ht="15">
      <c r="A24" s="130">
        <v>2133</v>
      </c>
      <c r="B24" s="61" t="s">
        <v>349</v>
      </c>
      <c r="C24" s="422">
        <v>3</v>
      </c>
      <c r="D24" s="423">
        <v>3</v>
      </c>
      <c r="E24" s="121" t="s">
        <v>557</v>
      </c>
      <c r="F24" s="20" t="s">
        <v>558</v>
      </c>
      <c r="G24" s="142"/>
      <c r="H24" s="142"/>
      <c r="I24" s="132"/>
    </row>
    <row r="25" spans="1:9" ht="12.75" customHeight="1">
      <c r="A25" s="130">
        <v>2140</v>
      </c>
      <c r="B25" s="58" t="s">
        <v>349</v>
      </c>
      <c r="C25" s="163">
        <v>4</v>
      </c>
      <c r="D25" s="164">
        <v>0</v>
      </c>
      <c r="E25" s="122" t="s">
        <v>559</v>
      </c>
      <c r="F25" s="18" t="s">
        <v>560</v>
      </c>
      <c r="G25" s="142"/>
      <c r="H25" s="142"/>
      <c r="I25" s="142"/>
    </row>
    <row r="26" spans="1:9" s="19" customFormat="1" ht="10.5" customHeight="1">
      <c r="A26" s="130"/>
      <c r="B26" s="58"/>
      <c r="C26" s="163"/>
      <c r="D26" s="164"/>
      <c r="E26" s="121" t="s">
        <v>198</v>
      </c>
      <c r="F26" s="18"/>
      <c r="G26" s="142"/>
      <c r="H26" s="141"/>
      <c r="I26" s="131"/>
    </row>
    <row r="27" spans="1:9" ht="15">
      <c r="A27" s="130">
        <v>2141</v>
      </c>
      <c r="B27" s="61" t="s">
        <v>349</v>
      </c>
      <c r="C27" s="422">
        <v>4</v>
      </c>
      <c r="D27" s="423">
        <v>1</v>
      </c>
      <c r="E27" s="121" t="s">
        <v>561</v>
      </c>
      <c r="F27" s="23" t="s">
        <v>562</v>
      </c>
      <c r="G27" s="142"/>
      <c r="H27" s="142"/>
      <c r="I27" s="132"/>
    </row>
    <row r="28" spans="1:9" ht="36">
      <c r="A28" s="130">
        <v>2150</v>
      </c>
      <c r="B28" s="58" t="s">
        <v>349</v>
      </c>
      <c r="C28" s="163">
        <v>5</v>
      </c>
      <c r="D28" s="164">
        <v>0</v>
      </c>
      <c r="E28" s="122" t="s">
        <v>563</v>
      </c>
      <c r="F28" s="18" t="s">
        <v>564</v>
      </c>
      <c r="G28" s="142"/>
      <c r="H28" s="142"/>
      <c r="I28" s="142"/>
    </row>
    <row r="29" spans="1:9" s="19" customFormat="1" ht="10.5" customHeight="1">
      <c r="A29" s="130"/>
      <c r="B29" s="58"/>
      <c r="C29" s="163"/>
      <c r="D29" s="164"/>
      <c r="E29" s="121" t="s">
        <v>198</v>
      </c>
      <c r="F29" s="18"/>
      <c r="G29" s="142"/>
      <c r="H29" s="141"/>
      <c r="I29" s="131"/>
    </row>
    <row r="30" spans="1:9" ht="36">
      <c r="A30" s="130">
        <v>2151</v>
      </c>
      <c r="B30" s="61" t="s">
        <v>349</v>
      </c>
      <c r="C30" s="422">
        <v>5</v>
      </c>
      <c r="D30" s="423">
        <v>1</v>
      </c>
      <c r="E30" s="121" t="s">
        <v>565</v>
      </c>
      <c r="F30" s="23" t="s">
        <v>566</v>
      </c>
      <c r="G30" s="142"/>
      <c r="H30" s="142"/>
      <c r="I30" s="132"/>
    </row>
    <row r="31" spans="1:9" ht="36">
      <c r="A31" s="130">
        <v>2160</v>
      </c>
      <c r="B31" s="58" t="s">
        <v>349</v>
      </c>
      <c r="C31" s="163">
        <v>6</v>
      </c>
      <c r="D31" s="164">
        <v>0</v>
      </c>
      <c r="E31" s="122" t="s">
        <v>567</v>
      </c>
      <c r="F31" s="18" t="s">
        <v>568</v>
      </c>
      <c r="G31" s="490">
        <f>H31+I31</f>
        <v>10183.9</v>
      </c>
      <c r="H31" s="490">
        <f>H33</f>
        <v>2311.5</v>
      </c>
      <c r="I31" s="490">
        <f>I33</f>
        <v>7872.4</v>
      </c>
    </row>
    <row r="32" spans="1:9" s="19" customFormat="1" ht="10.5" customHeight="1">
      <c r="A32" s="130"/>
      <c r="B32" s="58"/>
      <c r="C32" s="163"/>
      <c r="D32" s="164"/>
      <c r="E32" s="121" t="s">
        <v>198</v>
      </c>
      <c r="F32" s="18"/>
      <c r="G32" s="142"/>
      <c r="H32" s="141"/>
      <c r="I32" s="131"/>
    </row>
    <row r="33" spans="1:9" ht="24">
      <c r="A33" s="130">
        <v>2161</v>
      </c>
      <c r="B33" s="61" t="s">
        <v>349</v>
      </c>
      <c r="C33" s="422">
        <v>6</v>
      </c>
      <c r="D33" s="423">
        <v>1</v>
      </c>
      <c r="E33" s="121" t="s">
        <v>569</v>
      </c>
      <c r="F33" s="20" t="s">
        <v>570</v>
      </c>
      <c r="G33" s="490">
        <f>H33+I33</f>
        <v>10183.9</v>
      </c>
      <c r="H33" s="490">
        <v>2311.5</v>
      </c>
      <c r="I33" s="490">
        <v>7872.4</v>
      </c>
    </row>
    <row r="34" spans="1:9" ht="24">
      <c r="A34" s="130">
        <v>2170</v>
      </c>
      <c r="B34" s="58" t="s">
        <v>349</v>
      </c>
      <c r="C34" s="163">
        <v>7</v>
      </c>
      <c r="D34" s="164">
        <v>0</v>
      </c>
      <c r="E34" s="122" t="s">
        <v>399</v>
      </c>
      <c r="F34" s="20"/>
      <c r="G34" s="142"/>
      <c r="H34" s="142"/>
      <c r="I34" s="142"/>
    </row>
    <row r="35" spans="1:9" s="19" customFormat="1" ht="10.5" customHeight="1">
      <c r="A35" s="130"/>
      <c r="B35" s="58"/>
      <c r="C35" s="163"/>
      <c r="D35" s="164"/>
      <c r="E35" s="121" t="s">
        <v>198</v>
      </c>
      <c r="F35" s="18"/>
      <c r="G35" s="142"/>
      <c r="H35" s="141"/>
      <c r="I35" s="131"/>
    </row>
    <row r="36" spans="1:9" ht="15">
      <c r="A36" s="130">
        <v>2171</v>
      </c>
      <c r="B36" s="61" t="s">
        <v>349</v>
      </c>
      <c r="C36" s="422">
        <v>7</v>
      </c>
      <c r="D36" s="423">
        <v>1</v>
      </c>
      <c r="E36" s="121" t="s">
        <v>399</v>
      </c>
      <c r="F36" s="20"/>
      <c r="G36" s="142"/>
      <c r="H36" s="142"/>
      <c r="I36" s="132"/>
    </row>
    <row r="37" spans="1:9" ht="29.25" customHeight="1">
      <c r="A37" s="130">
        <v>2180</v>
      </c>
      <c r="B37" s="58" t="s">
        <v>349</v>
      </c>
      <c r="C37" s="163">
        <v>8</v>
      </c>
      <c r="D37" s="164">
        <v>0</v>
      </c>
      <c r="E37" s="122" t="s">
        <v>571</v>
      </c>
      <c r="F37" s="18" t="s">
        <v>572</v>
      </c>
      <c r="G37" s="142"/>
      <c r="H37" s="142"/>
      <c r="I37" s="142"/>
    </row>
    <row r="38" spans="1:9" s="19" customFormat="1" ht="10.5" customHeight="1">
      <c r="A38" s="130"/>
      <c r="B38" s="58"/>
      <c r="C38" s="163"/>
      <c r="D38" s="164"/>
      <c r="E38" s="121" t="s">
        <v>198</v>
      </c>
      <c r="F38" s="18"/>
      <c r="G38" s="142"/>
      <c r="H38" s="141"/>
      <c r="I38" s="131"/>
    </row>
    <row r="39" spans="1:9" ht="36">
      <c r="A39" s="130">
        <v>2181</v>
      </c>
      <c r="B39" s="61" t="s">
        <v>349</v>
      </c>
      <c r="C39" s="422">
        <v>8</v>
      </c>
      <c r="D39" s="423">
        <v>1</v>
      </c>
      <c r="E39" s="121" t="s">
        <v>571</v>
      </c>
      <c r="F39" s="23" t="s">
        <v>573</v>
      </c>
      <c r="G39" s="142"/>
      <c r="H39" s="142"/>
      <c r="I39" s="142"/>
    </row>
    <row r="40" spans="1:9" ht="15">
      <c r="A40" s="130"/>
      <c r="B40" s="61"/>
      <c r="C40" s="422"/>
      <c r="D40" s="423"/>
      <c r="E40" s="189" t="s">
        <v>198</v>
      </c>
      <c r="F40" s="23"/>
      <c r="G40" s="142"/>
      <c r="H40" s="142"/>
      <c r="I40" s="132"/>
    </row>
    <row r="41" spans="1:9" ht="15">
      <c r="A41" s="130">
        <v>2182</v>
      </c>
      <c r="B41" s="61" t="s">
        <v>349</v>
      </c>
      <c r="C41" s="422">
        <v>8</v>
      </c>
      <c r="D41" s="423">
        <v>1</v>
      </c>
      <c r="E41" s="189" t="s">
        <v>206</v>
      </c>
      <c r="F41" s="23"/>
      <c r="G41" s="142"/>
      <c r="H41" s="142"/>
      <c r="I41" s="132"/>
    </row>
    <row r="42" spans="1:9" ht="24">
      <c r="A42" s="130">
        <v>2183</v>
      </c>
      <c r="B42" s="61" t="s">
        <v>349</v>
      </c>
      <c r="C42" s="422">
        <v>8</v>
      </c>
      <c r="D42" s="423">
        <v>1</v>
      </c>
      <c r="E42" s="189" t="s">
        <v>207</v>
      </c>
      <c r="F42" s="23"/>
      <c r="G42" s="142"/>
      <c r="H42" s="142"/>
      <c r="I42" s="132"/>
    </row>
    <row r="43" spans="1:9" ht="24">
      <c r="A43" s="130">
        <v>2184</v>
      </c>
      <c r="B43" s="61" t="s">
        <v>349</v>
      </c>
      <c r="C43" s="422">
        <v>8</v>
      </c>
      <c r="D43" s="423">
        <v>1</v>
      </c>
      <c r="E43" s="189" t="s">
        <v>212</v>
      </c>
      <c r="F43" s="23"/>
      <c r="G43" s="142"/>
      <c r="H43" s="142"/>
      <c r="I43" s="132"/>
    </row>
    <row r="44" spans="1:9" ht="15">
      <c r="A44" s="130">
        <v>2185</v>
      </c>
      <c r="B44" s="61" t="s">
        <v>349</v>
      </c>
      <c r="C44" s="422">
        <v>8</v>
      </c>
      <c r="D44" s="423">
        <v>1</v>
      </c>
      <c r="E44" s="189"/>
      <c r="F44" s="23"/>
      <c r="G44" s="142"/>
      <c r="H44" s="142"/>
      <c r="I44" s="132"/>
    </row>
    <row r="45" spans="1:9" s="157" customFormat="1" ht="40.5" customHeight="1">
      <c r="A45" s="153">
        <v>2200</v>
      </c>
      <c r="B45" s="58" t="s">
        <v>350</v>
      </c>
      <c r="C45" s="163">
        <v>0</v>
      </c>
      <c r="D45" s="164">
        <v>0</v>
      </c>
      <c r="E45" s="145" t="s">
        <v>35</v>
      </c>
      <c r="F45" s="154" t="s">
        <v>574</v>
      </c>
      <c r="G45" s="142">
        <f>H45</f>
        <v>350</v>
      </c>
      <c r="H45" s="142">
        <v>350</v>
      </c>
      <c r="I45" s="155"/>
    </row>
    <row r="46" spans="1:9" ht="11.25" customHeight="1">
      <c r="A46" s="128"/>
      <c r="B46" s="58"/>
      <c r="C46" s="420"/>
      <c r="D46" s="421"/>
      <c r="E46" s="121" t="s">
        <v>197</v>
      </c>
      <c r="F46" s="17"/>
      <c r="G46" s="142"/>
      <c r="H46" s="140"/>
      <c r="I46" s="129"/>
    </row>
    <row r="47" spans="1:9" ht="15">
      <c r="A47" s="130">
        <v>2210</v>
      </c>
      <c r="B47" s="58" t="s">
        <v>350</v>
      </c>
      <c r="C47" s="422">
        <v>1</v>
      </c>
      <c r="D47" s="423">
        <v>0</v>
      </c>
      <c r="E47" s="122" t="s">
        <v>575</v>
      </c>
      <c r="F47" s="24" t="s">
        <v>576</v>
      </c>
      <c r="G47" s="142"/>
      <c r="H47" s="142"/>
      <c r="I47" s="142"/>
    </row>
    <row r="48" spans="1:9" s="19" customFormat="1" ht="10.5" customHeight="1">
      <c r="A48" s="130"/>
      <c r="B48" s="58"/>
      <c r="C48" s="163"/>
      <c r="D48" s="164"/>
      <c r="E48" s="121" t="s">
        <v>198</v>
      </c>
      <c r="F48" s="18"/>
      <c r="G48" s="142"/>
      <c r="H48" s="141"/>
      <c r="I48" s="131"/>
    </row>
    <row r="49" spans="1:9" ht="15">
      <c r="A49" s="130">
        <v>2211</v>
      </c>
      <c r="B49" s="61" t="s">
        <v>350</v>
      </c>
      <c r="C49" s="422">
        <v>1</v>
      </c>
      <c r="D49" s="423">
        <v>1</v>
      </c>
      <c r="E49" s="121" t="s">
        <v>577</v>
      </c>
      <c r="F49" s="23" t="s">
        <v>578</v>
      </c>
      <c r="G49" s="142"/>
      <c r="H49" s="142"/>
      <c r="I49" s="132"/>
    </row>
    <row r="50" spans="1:9" ht="15">
      <c r="A50" s="130">
        <v>2220</v>
      </c>
      <c r="B50" s="58" t="s">
        <v>350</v>
      </c>
      <c r="C50" s="163">
        <v>2</v>
      </c>
      <c r="D50" s="164">
        <v>0</v>
      </c>
      <c r="E50" s="122" t="s">
        <v>579</v>
      </c>
      <c r="F50" s="24" t="s">
        <v>580</v>
      </c>
      <c r="G50" s="142">
        <f>H50</f>
        <v>350</v>
      </c>
      <c r="H50" s="142">
        <v>350</v>
      </c>
      <c r="I50" s="142"/>
    </row>
    <row r="51" spans="1:9" s="19" customFormat="1" ht="10.5" customHeight="1">
      <c r="A51" s="130"/>
      <c r="B51" s="58"/>
      <c r="C51" s="163"/>
      <c r="D51" s="164"/>
      <c r="E51" s="121" t="s">
        <v>198</v>
      </c>
      <c r="F51" s="18"/>
      <c r="G51" s="142"/>
      <c r="H51" s="141"/>
      <c r="I51" s="131"/>
    </row>
    <row r="52" spans="1:9" ht="15">
      <c r="A52" s="130">
        <v>2221</v>
      </c>
      <c r="B52" s="61" t="s">
        <v>350</v>
      </c>
      <c r="C52" s="422">
        <v>2</v>
      </c>
      <c r="D52" s="423">
        <v>1</v>
      </c>
      <c r="E52" s="121" t="s">
        <v>581</v>
      </c>
      <c r="F52" s="23" t="s">
        <v>582</v>
      </c>
      <c r="G52" s="142">
        <f>H52</f>
        <v>350</v>
      </c>
      <c r="H52" s="142">
        <v>350</v>
      </c>
      <c r="I52" s="132"/>
    </row>
    <row r="53" spans="1:9" ht="15">
      <c r="A53" s="130">
        <v>2230</v>
      </c>
      <c r="B53" s="58" t="s">
        <v>350</v>
      </c>
      <c r="C53" s="422">
        <v>3</v>
      </c>
      <c r="D53" s="423">
        <v>0</v>
      </c>
      <c r="E53" s="122" t="s">
        <v>583</v>
      </c>
      <c r="F53" s="24" t="s">
        <v>584</v>
      </c>
      <c r="G53" s="142"/>
      <c r="H53" s="142"/>
      <c r="I53" s="142"/>
    </row>
    <row r="54" spans="1:9" s="19" customFormat="1" ht="10.5" customHeight="1">
      <c r="A54" s="130"/>
      <c r="B54" s="58"/>
      <c r="C54" s="163"/>
      <c r="D54" s="164"/>
      <c r="E54" s="121" t="s">
        <v>198</v>
      </c>
      <c r="F54" s="18"/>
      <c r="G54" s="142"/>
      <c r="H54" s="141"/>
      <c r="I54" s="131"/>
    </row>
    <row r="55" spans="1:9" ht="15">
      <c r="A55" s="130">
        <v>2231</v>
      </c>
      <c r="B55" s="61" t="s">
        <v>350</v>
      </c>
      <c r="C55" s="422">
        <v>3</v>
      </c>
      <c r="D55" s="423">
        <v>1</v>
      </c>
      <c r="E55" s="121" t="s">
        <v>585</v>
      </c>
      <c r="F55" s="23" t="s">
        <v>586</v>
      </c>
      <c r="G55" s="142"/>
      <c r="H55" s="142"/>
      <c r="I55" s="132"/>
    </row>
    <row r="56" spans="1:9" ht="24">
      <c r="A56" s="130">
        <v>2240</v>
      </c>
      <c r="B56" s="58" t="s">
        <v>350</v>
      </c>
      <c r="C56" s="163">
        <v>4</v>
      </c>
      <c r="D56" s="164">
        <v>0</v>
      </c>
      <c r="E56" s="122" t="s">
        <v>587</v>
      </c>
      <c r="F56" s="18" t="s">
        <v>588</v>
      </c>
      <c r="G56" s="142"/>
      <c r="H56" s="142"/>
      <c r="I56" s="142"/>
    </row>
    <row r="57" spans="1:9" s="19" customFormat="1" ht="10.5" customHeight="1">
      <c r="A57" s="130"/>
      <c r="B57" s="58"/>
      <c r="C57" s="163"/>
      <c r="D57" s="164"/>
      <c r="E57" s="121" t="s">
        <v>198</v>
      </c>
      <c r="F57" s="18"/>
      <c r="G57" s="142"/>
      <c r="H57" s="141"/>
      <c r="I57" s="131"/>
    </row>
    <row r="58" spans="1:9" ht="24">
      <c r="A58" s="130">
        <v>2241</v>
      </c>
      <c r="B58" s="61" t="s">
        <v>350</v>
      </c>
      <c r="C58" s="422">
        <v>4</v>
      </c>
      <c r="D58" s="423">
        <v>1</v>
      </c>
      <c r="E58" s="121" t="s">
        <v>587</v>
      </c>
      <c r="F58" s="23" t="s">
        <v>588</v>
      </c>
      <c r="G58" s="142"/>
      <c r="H58" s="142"/>
      <c r="I58" s="132"/>
    </row>
    <row r="59" spans="1:9" s="19" customFormat="1" ht="10.5" customHeight="1">
      <c r="A59" s="130"/>
      <c r="B59" s="58"/>
      <c r="C59" s="163"/>
      <c r="D59" s="164"/>
      <c r="E59" s="121" t="s">
        <v>198</v>
      </c>
      <c r="F59" s="18"/>
      <c r="G59" s="142"/>
      <c r="H59" s="141"/>
      <c r="I59" s="131"/>
    </row>
    <row r="60" spans="1:9" ht="24">
      <c r="A60" s="130">
        <v>2250</v>
      </c>
      <c r="B60" s="58" t="s">
        <v>350</v>
      </c>
      <c r="C60" s="163">
        <v>5</v>
      </c>
      <c r="D60" s="164">
        <v>0</v>
      </c>
      <c r="E60" s="122" t="s">
        <v>589</v>
      </c>
      <c r="F60" s="18" t="s">
        <v>590</v>
      </c>
      <c r="G60" s="142"/>
      <c r="H60" s="142"/>
      <c r="I60" s="142"/>
    </row>
    <row r="61" spans="1:9" s="19" customFormat="1" ht="10.5" customHeight="1">
      <c r="A61" s="130"/>
      <c r="B61" s="58"/>
      <c r="C61" s="163"/>
      <c r="D61" s="164"/>
      <c r="E61" s="121" t="s">
        <v>198</v>
      </c>
      <c r="F61" s="18"/>
      <c r="G61" s="142"/>
      <c r="H61" s="141"/>
      <c r="I61" s="131"/>
    </row>
    <row r="62" spans="1:9" ht="15">
      <c r="A62" s="130">
        <v>2251</v>
      </c>
      <c r="B62" s="61" t="s">
        <v>350</v>
      </c>
      <c r="C62" s="422">
        <v>5</v>
      </c>
      <c r="D62" s="423">
        <v>1</v>
      </c>
      <c r="E62" s="121" t="s">
        <v>589</v>
      </c>
      <c r="F62" s="23" t="s">
        <v>591</v>
      </c>
      <c r="G62" s="142"/>
      <c r="H62" s="142"/>
      <c r="I62" s="132"/>
    </row>
    <row r="63" spans="1:9" s="157" customFormat="1" ht="58.5" customHeight="1">
      <c r="A63" s="153">
        <v>2300</v>
      </c>
      <c r="B63" s="63" t="s">
        <v>351</v>
      </c>
      <c r="C63" s="163">
        <v>0</v>
      </c>
      <c r="D63" s="164">
        <v>0</v>
      </c>
      <c r="E63" s="161" t="s">
        <v>36</v>
      </c>
      <c r="F63" s="154" t="s">
        <v>592</v>
      </c>
      <c r="G63" s="155"/>
      <c r="H63" s="155"/>
      <c r="I63" s="155"/>
    </row>
    <row r="64" spans="1:9" ht="11.25" customHeight="1">
      <c r="A64" s="128"/>
      <c r="B64" s="58"/>
      <c r="C64" s="420"/>
      <c r="D64" s="421"/>
      <c r="E64" s="121" t="s">
        <v>197</v>
      </c>
      <c r="F64" s="17"/>
      <c r="G64" s="142"/>
      <c r="H64" s="601"/>
      <c r="I64" s="129"/>
    </row>
    <row r="65" spans="1:9" ht="15">
      <c r="A65" s="130">
        <v>2310</v>
      </c>
      <c r="B65" s="63" t="s">
        <v>351</v>
      </c>
      <c r="C65" s="163">
        <v>1</v>
      </c>
      <c r="D65" s="164">
        <v>0</v>
      </c>
      <c r="E65" s="122" t="s">
        <v>119</v>
      </c>
      <c r="F65" s="18" t="s">
        <v>594</v>
      </c>
      <c r="G65" s="142"/>
      <c r="H65" s="140"/>
      <c r="I65" s="140"/>
    </row>
    <row r="66" spans="1:9" s="19" customFormat="1" ht="10.5" customHeight="1">
      <c r="A66" s="130"/>
      <c r="B66" s="58"/>
      <c r="C66" s="163"/>
      <c r="D66" s="164"/>
      <c r="E66" s="121" t="s">
        <v>198</v>
      </c>
      <c r="F66" s="18"/>
      <c r="G66" s="142"/>
      <c r="H66" s="141"/>
      <c r="I66" s="131"/>
    </row>
    <row r="67" spans="1:9" ht="15">
      <c r="A67" s="130">
        <v>2311</v>
      </c>
      <c r="B67" s="64" t="s">
        <v>351</v>
      </c>
      <c r="C67" s="422">
        <v>1</v>
      </c>
      <c r="D67" s="423">
        <v>1</v>
      </c>
      <c r="E67" s="121" t="s">
        <v>593</v>
      </c>
      <c r="F67" s="23" t="s">
        <v>595</v>
      </c>
      <c r="G67" s="142"/>
      <c r="H67" s="142"/>
      <c r="I67" s="132"/>
    </row>
    <row r="68" spans="1:9" ht="15">
      <c r="A68" s="130">
        <v>2312</v>
      </c>
      <c r="B68" s="64" t="s">
        <v>351</v>
      </c>
      <c r="C68" s="422">
        <v>1</v>
      </c>
      <c r="D68" s="423">
        <v>2</v>
      </c>
      <c r="E68" s="121" t="s">
        <v>120</v>
      </c>
      <c r="F68" s="23"/>
      <c r="G68" s="142"/>
      <c r="H68" s="142"/>
      <c r="I68" s="132"/>
    </row>
    <row r="69" spans="1:9" ht="15">
      <c r="A69" s="130">
        <v>2313</v>
      </c>
      <c r="B69" s="64" t="s">
        <v>351</v>
      </c>
      <c r="C69" s="422">
        <v>1</v>
      </c>
      <c r="D69" s="423">
        <v>3</v>
      </c>
      <c r="E69" s="121" t="s">
        <v>121</v>
      </c>
      <c r="F69" s="23"/>
      <c r="G69" s="142"/>
      <c r="H69" s="142"/>
      <c r="I69" s="132"/>
    </row>
    <row r="70" spans="1:9" ht="15">
      <c r="A70" s="130">
        <v>2320</v>
      </c>
      <c r="B70" s="63" t="s">
        <v>351</v>
      </c>
      <c r="C70" s="163">
        <v>2</v>
      </c>
      <c r="D70" s="164">
        <v>0</v>
      </c>
      <c r="E70" s="122" t="s">
        <v>122</v>
      </c>
      <c r="F70" s="18" t="s">
        <v>596</v>
      </c>
      <c r="G70" s="142"/>
      <c r="H70" s="142"/>
      <c r="I70" s="142"/>
    </row>
    <row r="71" spans="1:9" s="19" customFormat="1" ht="10.5" customHeight="1">
      <c r="A71" s="130"/>
      <c r="B71" s="58"/>
      <c r="C71" s="163"/>
      <c r="D71" s="164"/>
      <c r="E71" s="121" t="s">
        <v>198</v>
      </c>
      <c r="F71" s="18"/>
      <c r="G71" s="142"/>
      <c r="H71" s="141"/>
      <c r="I71" s="131"/>
    </row>
    <row r="72" spans="1:9" ht="15">
      <c r="A72" s="130">
        <v>2321</v>
      </c>
      <c r="B72" s="64" t="s">
        <v>351</v>
      </c>
      <c r="C72" s="422">
        <v>2</v>
      </c>
      <c r="D72" s="423">
        <v>1</v>
      </c>
      <c r="E72" s="121" t="s">
        <v>123</v>
      </c>
      <c r="F72" s="23" t="s">
        <v>597</v>
      </c>
      <c r="G72" s="142"/>
      <c r="H72" s="142"/>
      <c r="I72" s="132"/>
    </row>
    <row r="73" spans="1:9" ht="24">
      <c r="A73" s="130">
        <v>2330</v>
      </c>
      <c r="B73" s="63" t="s">
        <v>351</v>
      </c>
      <c r="C73" s="163">
        <v>3</v>
      </c>
      <c r="D73" s="164">
        <v>0</v>
      </c>
      <c r="E73" s="122" t="s">
        <v>124</v>
      </c>
      <c r="F73" s="18" t="s">
        <v>598</v>
      </c>
      <c r="G73" s="142"/>
      <c r="H73" s="142"/>
      <c r="I73" s="142"/>
    </row>
    <row r="74" spans="1:9" s="19" customFormat="1" ht="10.5" customHeight="1">
      <c r="A74" s="130"/>
      <c r="B74" s="58"/>
      <c r="C74" s="163"/>
      <c r="D74" s="164"/>
      <c r="E74" s="121" t="s">
        <v>198</v>
      </c>
      <c r="F74" s="18"/>
      <c r="G74" s="142"/>
      <c r="H74" s="141"/>
      <c r="I74" s="131"/>
    </row>
    <row r="75" spans="1:9" ht="15">
      <c r="A75" s="130">
        <v>2331</v>
      </c>
      <c r="B75" s="64" t="s">
        <v>351</v>
      </c>
      <c r="C75" s="422">
        <v>3</v>
      </c>
      <c r="D75" s="423">
        <v>1</v>
      </c>
      <c r="E75" s="121" t="s">
        <v>599</v>
      </c>
      <c r="F75" s="23" t="s">
        <v>600</v>
      </c>
      <c r="G75" s="142"/>
      <c r="H75" s="142"/>
      <c r="I75" s="132"/>
    </row>
    <row r="76" spans="1:9" ht="15">
      <c r="A76" s="130">
        <v>2332</v>
      </c>
      <c r="B76" s="64" t="s">
        <v>351</v>
      </c>
      <c r="C76" s="422">
        <v>3</v>
      </c>
      <c r="D76" s="423">
        <v>2</v>
      </c>
      <c r="E76" s="121" t="s">
        <v>125</v>
      </c>
      <c r="F76" s="23"/>
      <c r="G76" s="142"/>
      <c r="H76" s="142"/>
      <c r="I76" s="132"/>
    </row>
    <row r="77" spans="1:9" ht="15">
      <c r="A77" s="130">
        <v>2340</v>
      </c>
      <c r="B77" s="63" t="s">
        <v>351</v>
      </c>
      <c r="C77" s="163">
        <v>4</v>
      </c>
      <c r="D77" s="164">
        <v>0</v>
      </c>
      <c r="E77" s="122" t="s">
        <v>126</v>
      </c>
      <c r="F77" s="23"/>
      <c r="G77" s="142"/>
      <c r="H77" s="142"/>
      <c r="I77" s="142"/>
    </row>
    <row r="78" spans="1:9" s="19" customFormat="1" ht="10.5" customHeight="1">
      <c r="A78" s="130"/>
      <c r="B78" s="58"/>
      <c r="C78" s="163"/>
      <c r="D78" s="164"/>
      <c r="E78" s="121" t="s">
        <v>198</v>
      </c>
      <c r="F78" s="18"/>
      <c r="G78" s="142"/>
      <c r="H78" s="141"/>
      <c r="I78" s="131"/>
    </row>
    <row r="79" spans="1:9" ht="15">
      <c r="A79" s="130">
        <v>2341</v>
      </c>
      <c r="B79" s="64" t="s">
        <v>351</v>
      </c>
      <c r="C79" s="422">
        <v>4</v>
      </c>
      <c r="D79" s="423">
        <v>1</v>
      </c>
      <c r="E79" s="121" t="s">
        <v>126</v>
      </c>
      <c r="F79" s="23"/>
      <c r="G79" s="142"/>
      <c r="H79" s="142"/>
      <c r="I79" s="132"/>
    </row>
    <row r="80" spans="1:9" ht="15">
      <c r="A80" s="130">
        <v>2350</v>
      </c>
      <c r="B80" s="63" t="s">
        <v>351</v>
      </c>
      <c r="C80" s="163">
        <v>5</v>
      </c>
      <c r="D80" s="164">
        <v>0</v>
      </c>
      <c r="E80" s="122" t="s">
        <v>601</v>
      </c>
      <c r="F80" s="18" t="s">
        <v>602</v>
      </c>
      <c r="G80" s="142"/>
      <c r="H80" s="142"/>
      <c r="I80" s="142"/>
    </row>
    <row r="81" spans="1:9" s="19" customFormat="1" ht="10.5" customHeight="1">
      <c r="A81" s="130"/>
      <c r="B81" s="58"/>
      <c r="C81" s="163"/>
      <c r="D81" s="164"/>
      <c r="E81" s="121" t="s">
        <v>198</v>
      </c>
      <c r="F81" s="18"/>
      <c r="G81" s="142"/>
      <c r="H81" s="141"/>
      <c r="I81" s="131"/>
    </row>
    <row r="82" spans="1:9" ht="15">
      <c r="A82" s="130">
        <v>2351</v>
      </c>
      <c r="B82" s="64" t="s">
        <v>351</v>
      </c>
      <c r="C82" s="422">
        <v>5</v>
      </c>
      <c r="D82" s="423">
        <v>1</v>
      </c>
      <c r="E82" s="121" t="s">
        <v>603</v>
      </c>
      <c r="F82" s="23" t="s">
        <v>602</v>
      </c>
      <c r="G82" s="142"/>
      <c r="H82" s="142"/>
      <c r="I82" s="132"/>
    </row>
    <row r="83" spans="1:9" ht="36">
      <c r="A83" s="130">
        <v>2360</v>
      </c>
      <c r="B83" s="63" t="s">
        <v>351</v>
      </c>
      <c r="C83" s="163">
        <v>6</v>
      </c>
      <c r="D83" s="164">
        <v>0</v>
      </c>
      <c r="E83" s="122" t="s">
        <v>231</v>
      </c>
      <c r="F83" s="18" t="s">
        <v>604</v>
      </c>
      <c r="G83" s="142"/>
      <c r="H83" s="142"/>
      <c r="I83" s="142"/>
    </row>
    <row r="84" spans="1:9" s="19" customFormat="1" ht="10.5" customHeight="1">
      <c r="A84" s="130"/>
      <c r="B84" s="58"/>
      <c r="C84" s="163"/>
      <c r="D84" s="164"/>
      <c r="E84" s="121" t="s">
        <v>198</v>
      </c>
      <c r="F84" s="18"/>
      <c r="G84" s="142"/>
      <c r="H84" s="141"/>
      <c r="I84" s="131"/>
    </row>
    <row r="85" spans="1:9" ht="36">
      <c r="A85" s="130">
        <v>2361</v>
      </c>
      <c r="B85" s="64" t="s">
        <v>351</v>
      </c>
      <c r="C85" s="422">
        <v>6</v>
      </c>
      <c r="D85" s="423">
        <v>1</v>
      </c>
      <c r="E85" s="121" t="s">
        <v>231</v>
      </c>
      <c r="F85" s="23" t="s">
        <v>605</v>
      </c>
      <c r="G85" s="142"/>
      <c r="H85" s="142"/>
      <c r="I85" s="132"/>
    </row>
    <row r="86" spans="1:9" ht="28.5">
      <c r="A86" s="130">
        <v>2370</v>
      </c>
      <c r="B86" s="63" t="s">
        <v>351</v>
      </c>
      <c r="C86" s="163">
        <v>7</v>
      </c>
      <c r="D86" s="164">
        <v>0</v>
      </c>
      <c r="E86" s="122" t="s">
        <v>232</v>
      </c>
      <c r="F86" s="18" t="s">
        <v>606</v>
      </c>
      <c r="G86" s="142"/>
      <c r="H86" s="142"/>
      <c r="I86" s="142"/>
    </row>
    <row r="87" spans="1:9" s="19" customFormat="1" ht="10.5" customHeight="1">
      <c r="A87" s="130"/>
      <c r="B87" s="58"/>
      <c r="C87" s="163"/>
      <c r="D87" s="164"/>
      <c r="E87" s="121" t="s">
        <v>198</v>
      </c>
      <c r="F87" s="18"/>
      <c r="G87" s="141"/>
      <c r="H87" s="141"/>
      <c r="I87" s="131"/>
    </row>
    <row r="88" spans="1:9" ht="24">
      <c r="A88" s="130">
        <v>2371</v>
      </c>
      <c r="B88" s="64" t="s">
        <v>351</v>
      </c>
      <c r="C88" s="422">
        <v>7</v>
      </c>
      <c r="D88" s="423">
        <v>1</v>
      </c>
      <c r="E88" s="121" t="s">
        <v>233</v>
      </c>
      <c r="F88" s="23" t="s">
        <v>607</v>
      </c>
      <c r="G88" s="142"/>
      <c r="H88" s="142"/>
      <c r="I88" s="132"/>
    </row>
    <row r="89" spans="1:9" s="157" customFormat="1" ht="52.5" customHeight="1">
      <c r="A89" s="153">
        <v>2400</v>
      </c>
      <c r="B89" s="63" t="s">
        <v>355</v>
      </c>
      <c r="C89" s="163">
        <v>0</v>
      </c>
      <c r="D89" s="164">
        <v>0</v>
      </c>
      <c r="E89" s="161" t="s">
        <v>37</v>
      </c>
      <c r="F89" s="154" t="s">
        <v>608</v>
      </c>
      <c r="G89" s="493">
        <f>H89+I89</f>
        <v>1655</v>
      </c>
      <c r="H89" s="602">
        <f>H97+H114</f>
        <v>1655</v>
      </c>
      <c r="I89" s="583"/>
    </row>
    <row r="90" spans="1:9" ht="11.25" customHeight="1">
      <c r="A90" s="128"/>
      <c r="B90" s="58"/>
      <c r="C90" s="420"/>
      <c r="D90" s="421"/>
      <c r="E90" s="121" t="s">
        <v>197</v>
      </c>
      <c r="F90" s="17"/>
      <c r="G90" s="142"/>
      <c r="H90" s="140"/>
      <c r="I90" s="129"/>
    </row>
    <row r="91" spans="1:9" ht="36">
      <c r="A91" s="130">
        <v>2410</v>
      </c>
      <c r="B91" s="63" t="s">
        <v>355</v>
      </c>
      <c r="C91" s="163">
        <v>1</v>
      </c>
      <c r="D91" s="164">
        <v>0</v>
      </c>
      <c r="E91" s="122" t="s">
        <v>609</v>
      </c>
      <c r="F91" s="18" t="s">
        <v>612</v>
      </c>
      <c r="G91" s="142"/>
      <c r="H91" s="142"/>
      <c r="I91" s="142"/>
    </row>
    <row r="92" spans="1:9" s="19" customFormat="1" ht="10.5" customHeight="1">
      <c r="A92" s="130"/>
      <c r="B92" s="58"/>
      <c r="C92" s="163"/>
      <c r="D92" s="164"/>
      <c r="E92" s="121" t="s">
        <v>198</v>
      </c>
      <c r="F92" s="18"/>
      <c r="G92" s="142"/>
      <c r="H92" s="141"/>
      <c r="I92" s="131"/>
    </row>
    <row r="93" spans="1:9" ht="24">
      <c r="A93" s="130">
        <v>2411</v>
      </c>
      <c r="B93" s="64" t="s">
        <v>355</v>
      </c>
      <c r="C93" s="422">
        <v>1</v>
      </c>
      <c r="D93" s="423">
        <v>1</v>
      </c>
      <c r="E93" s="121" t="s">
        <v>613</v>
      </c>
      <c r="F93" s="20" t="s">
        <v>614</v>
      </c>
      <c r="G93" s="142"/>
      <c r="H93" s="142"/>
      <c r="I93" s="132"/>
    </row>
    <row r="94" spans="1:9" ht="24">
      <c r="A94" s="130">
        <v>2412</v>
      </c>
      <c r="B94" s="64" t="s">
        <v>355</v>
      </c>
      <c r="C94" s="422">
        <v>1</v>
      </c>
      <c r="D94" s="423">
        <v>2</v>
      </c>
      <c r="E94" s="121" t="s">
        <v>615</v>
      </c>
      <c r="F94" s="23" t="s">
        <v>616</v>
      </c>
      <c r="G94" s="142"/>
      <c r="H94" s="142"/>
      <c r="I94" s="132"/>
    </row>
    <row r="95" spans="1:9" ht="36">
      <c r="A95" s="130">
        <v>2420</v>
      </c>
      <c r="B95" s="63" t="s">
        <v>355</v>
      </c>
      <c r="C95" s="163">
        <v>2</v>
      </c>
      <c r="D95" s="164">
        <v>0</v>
      </c>
      <c r="E95" s="122" t="s">
        <v>617</v>
      </c>
      <c r="F95" s="18" t="s">
        <v>618</v>
      </c>
      <c r="G95" s="142">
        <f>G97</f>
        <v>3421.7</v>
      </c>
      <c r="H95" s="142">
        <f>H97</f>
        <v>286</v>
      </c>
      <c r="I95" s="142">
        <f>I97</f>
        <v>3135.7</v>
      </c>
    </row>
    <row r="96" spans="1:9" s="19" customFormat="1" ht="10.5" customHeight="1">
      <c r="A96" s="130"/>
      <c r="B96" s="58"/>
      <c r="C96" s="163"/>
      <c r="D96" s="164"/>
      <c r="E96" s="121" t="s">
        <v>198</v>
      </c>
      <c r="F96" s="18"/>
      <c r="G96" s="142"/>
      <c r="H96" s="141"/>
      <c r="I96" s="131"/>
    </row>
    <row r="97" spans="1:9" ht="15">
      <c r="A97" s="130">
        <v>2421</v>
      </c>
      <c r="B97" s="64" t="s">
        <v>355</v>
      </c>
      <c r="C97" s="422">
        <v>2</v>
      </c>
      <c r="D97" s="423">
        <v>1</v>
      </c>
      <c r="E97" s="121" t="s">
        <v>619</v>
      </c>
      <c r="F97" s="23" t="s">
        <v>620</v>
      </c>
      <c r="G97" s="142">
        <f>I97+H97</f>
        <v>3421.7</v>
      </c>
      <c r="H97" s="142">
        <v>286</v>
      </c>
      <c r="I97" s="132">
        <v>3135.7</v>
      </c>
    </row>
    <row r="98" spans="1:9" ht="15">
      <c r="A98" s="130">
        <v>2422</v>
      </c>
      <c r="B98" s="64" t="s">
        <v>355</v>
      </c>
      <c r="C98" s="422">
        <v>2</v>
      </c>
      <c r="D98" s="423">
        <v>2</v>
      </c>
      <c r="E98" s="121" t="s">
        <v>621</v>
      </c>
      <c r="F98" s="23" t="s">
        <v>622</v>
      </c>
      <c r="G98" s="142"/>
      <c r="H98" s="142"/>
      <c r="I98" s="132"/>
    </row>
    <row r="99" spans="1:9" ht="15">
      <c r="A99" s="130">
        <v>2423</v>
      </c>
      <c r="B99" s="64" t="s">
        <v>355</v>
      </c>
      <c r="C99" s="422">
        <v>2</v>
      </c>
      <c r="D99" s="423">
        <v>3</v>
      </c>
      <c r="E99" s="121" t="s">
        <v>623</v>
      </c>
      <c r="F99" s="23" t="s">
        <v>624</v>
      </c>
      <c r="G99" s="142"/>
      <c r="H99" s="142"/>
      <c r="I99" s="132"/>
    </row>
    <row r="100" spans="1:9" ht="15">
      <c r="A100" s="130">
        <v>2424</v>
      </c>
      <c r="B100" s="64" t="s">
        <v>355</v>
      </c>
      <c r="C100" s="422">
        <v>2</v>
      </c>
      <c r="D100" s="423">
        <v>4</v>
      </c>
      <c r="E100" s="121" t="s">
        <v>356</v>
      </c>
      <c r="F100" s="23"/>
      <c r="G100" s="142"/>
      <c r="H100" s="142"/>
      <c r="I100" s="132"/>
    </row>
    <row r="101" spans="1:9" ht="15">
      <c r="A101" s="130">
        <v>2430</v>
      </c>
      <c r="B101" s="63" t="s">
        <v>355</v>
      </c>
      <c r="C101" s="163">
        <v>3</v>
      </c>
      <c r="D101" s="164">
        <v>0</v>
      </c>
      <c r="E101" s="122" t="s">
        <v>625</v>
      </c>
      <c r="F101" s="18" t="s">
        <v>626</v>
      </c>
      <c r="G101" s="142"/>
      <c r="H101" s="142"/>
      <c r="I101" s="142"/>
    </row>
    <row r="102" spans="1:9" s="19" customFormat="1" ht="10.5" customHeight="1">
      <c r="A102" s="130"/>
      <c r="B102" s="58"/>
      <c r="C102" s="163"/>
      <c r="D102" s="164"/>
      <c r="E102" s="121" t="s">
        <v>198</v>
      </c>
      <c r="F102" s="18"/>
      <c r="G102" s="142"/>
      <c r="H102" s="141"/>
      <c r="I102" s="131"/>
    </row>
    <row r="103" spans="1:9" ht="15">
      <c r="A103" s="130">
        <v>2431</v>
      </c>
      <c r="B103" s="64" t="s">
        <v>355</v>
      </c>
      <c r="C103" s="422">
        <v>3</v>
      </c>
      <c r="D103" s="423">
        <v>1</v>
      </c>
      <c r="E103" s="121" t="s">
        <v>627</v>
      </c>
      <c r="F103" s="23" t="s">
        <v>628</v>
      </c>
      <c r="G103" s="142"/>
      <c r="H103" s="142"/>
      <c r="I103" s="132"/>
    </row>
    <row r="104" spans="1:9" ht="15">
      <c r="A104" s="130">
        <v>2432</v>
      </c>
      <c r="B104" s="64" t="s">
        <v>355</v>
      </c>
      <c r="C104" s="422">
        <v>3</v>
      </c>
      <c r="D104" s="423">
        <v>2</v>
      </c>
      <c r="E104" s="121" t="s">
        <v>629</v>
      </c>
      <c r="F104" s="23" t="s">
        <v>630</v>
      </c>
      <c r="G104" s="142"/>
      <c r="H104" s="142"/>
      <c r="I104" s="132"/>
    </row>
    <row r="105" spans="1:9" ht="15">
      <c r="A105" s="130">
        <v>2433</v>
      </c>
      <c r="B105" s="64" t="s">
        <v>355</v>
      </c>
      <c r="C105" s="422">
        <v>3</v>
      </c>
      <c r="D105" s="423">
        <v>3</v>
      </c>
      <c r="E105" s="121" t="s">
        <v>631</v>
      </c>
      <c r="F105" s="23" t="s">
        <v>632</v>
      </c>
      <c r="G105" s="142"/>
      <c r="H105" s="142"/>
      <c r="I105" s="132"/>
    </row>
    <row r="106" spans="1:9" ht="15">
      <c r="A106" s="130">
        <v>2434</v>
      </c>
      <c r="B106" s="64" t="s">
        <v>355</v>
      </c>
      <c r="C106" s="422">
        <v>3</v>
      </c>
      <c r="D106" s="423">
        <v>4</v>
      </c>
      <c r="E106" s="121" t="s">
        <v>633</v>
      </c>
      <c r="F106" s="23" t="s">
        <v>634</v>
      </c>
      <c r="G106" s="142"/>
      <c r="H106" s="142"/>
      <c r="I106" s="132"/>
    </row>
    <row r="107" spans="1:9" ht="15">
      <c r="A107" s="130">
        <v>2435</v>
      </c>
      <c r="B107" s="64" t="s">
        <v>355</v>
      </c>
      <c r="C107" s="422">
        <v>3</v>
      </c>
      <c r="D107" s="423">
        <v>5</v>
      </c>
      <c r="E107" s="121" t="s">
        <v>635</v>
      </c>
      <c r="F107" s="23" t="s">
        <v>636</v>
      </c>
      <c r="G107" s="142"/>
      <c r="H107" s="142"/>
      <c r="I107" s="132"/>
    </row>
    <row r="108" spans="1:9" ht="15">
      <c r="A108" s="130">
        <v>2436</v>
      </c>
      <c r="B108" s="64" t="s">
        <v>355</v>
      </c>
      <c r="C108" s="422">
        <v>3</v>
      </c>
      <c r="D108" s="423">
        <v>6</v>
      </c>
      <c r="E108" s="121" t="s">
        <v>637</v>
      </c>
      <c r="F108" s="23" t="s">
        <v>638</v>
      </c>
      <c r="G108" s="142"/>
      <c r="H108" s="142"/>
      <c r="I108" s="132"/>
    </row>
    <row r="109" spans="1:9" ht="24">
      <c r="A109" s="130">
        <v>2440</v>
      </c>
      <c r="B109" s="63" t="s">
        <v>355</v>
      </c>
      <c r="C109" s="163">
        <v>4</v>
      </c>
      <c r="D109" s="164">
        <v>0</v>
      </c>
      <c r="E109" s="122" t="s">
        <v>639</v>
      </c>
      <c r="F109" s="18" t="s">
        <v>640</v>
      </c>
      <c r="G109" s="142"/>
      <c r="H109" s="142"/>
      <c r="I109" s="142"/>
    </row>
    <row r="110" spans="1:9" s="19" customFormat="1" ht="10.5" customHeight="1">
      <c r="A110" s="130"/>
      <c r="B110" s="58"/>
      <c r="C110" s="163"/>
      <c r="D110" s="164"/>
      <c r="E110" s="121" t="s">
        <v>198</v>
      </c>
      <c r="F110" s="18"/>
      <c r="G110" s="142"/>
      <c r="H110" s="141"/>
      <c r="I110" s="131"/>
    </row>
    <row r="111" spans="1:9" ht="28.5">
      <c r="A111" s="130">
        <v>2441</v>
      </c>
      <c r="B111" s="64" t="s">
        <v>355</v>
      </c>
      <c r="C111" s="422">
        <v>4</v>
      </c>
      <c r="D111" s="423">
        <v>1</v>
      </c>
      <c r="E111" s="121" t="s">
        <v>641</v>
      </c>
      <c r="F111" s="23" t="s">
        <v>642</v>
      </c>
      <c r="G111" s="142"/>
      <c r="H111" s="142"/>
      <c r="I111" s="132"/>
    </row>
    <row r="112" spans="1:9" ht="15">
      <c r="A112" s="130">
        <v>2442</v>
      </c>
      <c r="B112" s="64" t="s">
        <v>355</v>
      </c>
      <c r="C112" s="422">
        <v>4</v>
      </c>
      <c r="D112" s="423">
        <v>2</v>
      </c>
      <c r="E112" s="121" t="s">
        <v>643</v>
      </c>
      <c r="F112" s="23" t="s">
        <v>644</v>
      </c>
      <c r="G112" s="142"/>
      <c r="H112" s="142"/>
      <c r="I112" s="132"/>
    </row>
    <row r="113" spans="1:9" ht="15">
      <c r="A113" s="130">
        <v>2443</v>
      </c>
      <c r="B113" s="64" t="s">
        <v>355</v>
      </c>
      <c r="C113" s="422">
        <v>4</v>
      </c>
      <c r="D113" s="423">
        <v>3</v>
      </c>
      <c r="E113" s="121" t="s">
        <v>645</v>
      </c>
      <c r="F113" s="23" t="s">
        <v>646</v>
      </c>
      <c r="G113" s="142"/>
      <c r="H113" s="142"/>
      <c r="I113" s="132"/>
    </row>
    <row r="114" spans="1:9" ht="15">
      <c r="A114" s="130">
        <v>2450</v>
      </c>
      <c r="B114" s="63" t="s">
        <v>355</v>
      </c>
      <c r="C114" s="163">
        <v>5</v>
      </c>
      <c r="D114" s="164">
        <v>0</v>
      </c>
      <c r="E114" s="122" t="s">
        <v>647</v>
      </c>
      <c r="F114" s="24" t="s">
        <v>648</v>
      </c>
      <c r="G114" s="493">
        <f>H114+I114</f>
        <v>7769</v>
      </c>
      <c r="H114" s="602">
        <f>H116</f>
        <v>1369</v>
      </c>
      <c r="I114" s="493">
        <f>I116</f>
        <v>6400</v>
      </c>
    </row>
    <row r="115" spans="1:9" s="19" customFormat="1" ht="10.5" customHeight="1">
      <c r="A115" s="130"/>
      <c r="B115" s="58"/>
      <c r="C115" s="163"/>
      <c r="D115" s="164"/>
      <c r="E115" s="121" t="s">
        <v>198</v>
      </c>
      <c r="F115" s="18"/>
      <c r="G115" s="142"/>
      <c r="H115" s="628"/>
      <c r="I115" s="627"/>
    </row>
    <row r="116" spans="1:9" ht="15">
      <c r="A116" s="130">
        <v>2451</v>
      </c>
      <c r="B116" s="64" t="s">
        <v>355</v>
      </c>
      <c r="C116" s="422">
        <v>5</v>
      </c>
      <c r="D116" s="423">
        <v>1</v>
      </c>
      <c r="E116" s="121" t="s">
        <v>649</v>
      </c>
      <c r="F116" s="23" t="s">
        <v>650</v>
      </c>
      <c r="G116" s="493">
        <f>H116+I116</f>
        <v>7769</v>
      </c>
      <c r="H116" s="602">
        <v>1369</v>
      </c>
      <c r="I116" s="493">
        <v>6400</v>
      </c>
    </row>
    <row r="117" spans="1:9" ht="15">
      <c r="A117" s="130">
        <v>2452</v>
      </c>
      <c r="B117" s="64" t="s">
        <v>355</v>
      </c>
      <c r="C117" s="422">
        <v>5</v>
      </c>
      <c r="D117" s="423">
        <v>2</v>
      </c>
      <c r="E117" s="121" t="s">
        <v>651</v>
      </c>
      <c r="F117" s="23" t="s">
        <v>654</v>
      </c>
      <c r="G117" s="142"/>
      <c r="H117" s="142"/>
      <c r="I117" s="132"/>
    </row>
    <row r="118" spans="1:9" ht="15">
      <c r="A118" s="130">
        <v>2453</v>
      </c>
      <c r="B118" s="64" t="s">
        <v>355</v>
      </c>
      <c r="C118" s="422">
        <v>5</v>
      </c>
      <c r="D118" s="423">
        <v>3</v>
      </c>
      <c r="E118" s="121" t="s">
        <v>655</v>
      </c>
      <c r="F118" s="23" t="s">
        <v>656</v>
      </c>
      <c r="G118" s="142"/>
      <c r="H118" s="142"/>
      <c r="I118" s="132"/>
    </row>
    <row r="119" spans="1:9" ht="15">
      <c r="A119" s="130">
        <v>2454</v>
      </c>
      <c r="B119" s="64" t="s">
        <v>355</v>
      </c>
      <c r="C119" s="422">
        <v>5</v>
      </c>
      <c r="D119" s="423">
        <v>4</v>
      </c>
      <c r="E119" s="121" t="s">
        <v>657</v>
      </c>
      <c r="F119" s="23" t="s">
        <v>658</v>
      </c>
      <c r="G119" s="142"/>
      <c r="H119" s="142"/>
      <c r="I119" s="132"/>
    </row>
    <row r="120" spans="1:9" ht="15">
      <c r="A120" s="130">
        <v>2455</v>
      </c>
      <c r="B120" s="64" t="s">
        <v>355</v>
      </c>
      <c r="C120" s="422">
        <v>5</v>
      </c>
      <c r="D120" s="423">
        <v>5</v>
      </c>
      <c r="E120" s="121" t="s">
        <v>659</v>
      </c>
      <c r="F120" s="23" t="s">
        <v>660</v>
      </c>
      <c r="G120" s="142"/>
      <c r="H120" s="142"/>
      <c r="I120" s="132"/>
    </row>
    <row r="121" spans="1:9" ht="15">
      <c r="A121" s="130">
        <v>2460</v>
      </c>
      <c r="B121" s="63" t="s">
        <v>355</v>
      </c>
      <c r="C121" s="163">
        <v>6</v>
      </c>
      <c r="D121" s="164">
        <v>0</v>
      </c>
      <c r="E121" s="122" t="s">
        <v>661</v>
      </c>
      <c r="F121" s="18" t="s">
        <v>662</v>
      </c>
      <c r="G121" s="142"/>
      <c r="H121" s="142"/>
      <c r="I121" s="142"/>
    </row>
    <row r="122" spans="1:9" s="19" customFormat="1" ht="10.5" customHeight="1">
      <c r="A122" s="130"/>
      <c r="B122" s="58"/>
      <c r="C122" s="163"/>
      <c r="D122" s="164"/>
      <c r="E122" s="121" t="s">
        <v>198</v>
      </c>
      <c r="F122" s="18"/>
      <c r="G122" s="142"/>
      <c r="H122" s="141"/>
      <c r="I122" s="131"/>
    </row>
    <row r="123" spans="1:9" ht="15">
      <c r="A123" s="130">
        <v>2461</v>
      </c>
      <c r="B123" s="64" t="s">
        <v>355</v>
      </c>
      <c r="C123" s="422">
        <v>6</v>
      </c>
      <c r="D123" s="423">
        <v>1</v>
      </c>
      <c r="E123" s="121" t="s">
        <v>663</v>
      </c>
      <c r="F123" s="23" t="s">
        <v>662</v>
      </c>
      <c r="G123" s="142"/>
      <c r="H123" s="142"/>
      <c r="I123" s="132"/>
    </row>
    <row r="124" spans="1:9" ht="15">
      <c r="A124" s="130">
        <v>2470</v>
      </c>
      <c r="B124" s="63" t="s">
        <v>355</v>
      </c>
      <c r="C124" s="163">
        <v>7</v>
      </c>
      <c r="D124" s="164">
        <v>0</v>
      </c>
      <c r="E124" s="122" t="s">
        <v>664</v>
      </c>
      <c r="F124" s="24" t="s">
        <v>665</v>
      </c>
      <c r="G124" s="142"/>
      <c r="H124" s="142"/>
      <c r="I124" s="142"/>
    </row>
    <row r="125" spans="1:9" s="19" customFormat="1" ht="10.5" customHeight="1">
      <c r="A125" s="130"/>
      <c r="B125" s="58"/>
      <c r="C125" s="163"/>
      <c r="D125" s="164"/>
      <c r="E125" s="121" t="s">
        <v>198</v>
      </c>
      <c r="F125" s="18"/>
      <c r="G125" s="142"/>
      <c r="H125" s="141"/>
      <c r="I125" s="131"/>
    </row>
    <row r="126" spans="1:9" ht="24">
      <c r="A126" s="130">
        <v>2471</v>
      </c>
      <c r="B126" s="64" t="s">
        <v>355</v>
      </c>
      <c r="C126" s="422">
        <v>7</v>
      </c>
      <c r="D126" s="423">
        <v>1</v>
      </c>
      <c r="E126" s="121" t="s">
        <v>666</v>
      </c>
      <c r="F126" s="23" t="s">
        <v>667</v>
      </c>
      <c r="G126" s="142"/>
      <c r="H126" s="142"/>
      <c r="I126" s="132"/>
    </row>
    <row r="127" spans="1:9" ht="24">
      <c r="A127" s="130">
        <v>2472</v>
      </c>
      <c r="B127" s="64" t="s">
        <v>355</v>
      </c>
      <c r="C127" s="422">
        <v>7</v>
      </c>
      <c r="D127" s="423">
        <v>2</v>
      </c>
      <c r="E127" s="121" t="s">
        <v>668</v>
      </c>
      <c r="F127" s="25" t="s">
        <v>669</v>
      </c>
      <c r="G127" s="142"/>
      <c r="H127" s="142"/>
      <c r="I127" s="132"/>
    </row>
    <row r="128" spans="1:9" ht="15">
      <c r="A128" s="130">
        <v>2473</v>
      </c>
      <c r="B128" s="64" t="s">
        <v>355</v>
      </c>
      <c r="C128" s="422">
        <v>7</v>
      </c>
      <c r="D128" s="423">
        <v>3</v>
      </c>
      <c r="E128" s="121" t="s">
        <v>670</v>
      </c>
      <c r="F128" s="23" t="s">
        <v>671</v>
      </c>
      <c r="G128" s="142"/>
      <c r="H128" s="142"/>
      <c r="I128" s="132"/>
    </row>
    <row r="129" spans="1:9" ht="15">
      <c r="A129" s="130">
        <v>2474</v>
      </c>
      <c r="B129" s="64" t="s">
        <v>355</v>
      </c>
      <c r="C129" s="422">
        <v>7</v>
      </c>
      <c r="D129" s="423">
        <v>4</v>
      </c>
      <c r="E129" s="121" t="s">
        <v>672</v>
      </c>
      <c r="F129" s="20" t="s">
        <v>676</v>
      </c>
      <c r="G129" s="142"/>
      <c r="H129" s="142"/>
      <c r="I129" s="132"/>
    </row>
    <row r="130" spans="1:9" ht="29.25" customHeight="1">
      <c r="A130" s="130">
        <v>2480</v>
      </c>
      <c r="B130" s="63" t="s">
        <v>355</v>
      </c>
      <c r="C130" s="163">
        <v>8</v>
      </c>
      <c r="D130" s="164">
        <v>0</v>
      </c>
      <c r="E130" s="122" t="s">
        <v>677</v>
      </c>
      <c r="F130" s="18" t="s">
        <v>678</v>
      </c>
      <c r="G130" s="142"/>
      <c r="H130" s="142"/>
      <c r="I130" s="142"/>
    </row>
    <row r="131" spans="1:9" s="19" customFormat="1" ht="10.5" customHeight="1">
      <c r="A131" s="130"/>
      <c r="B131" s="58"/>
      <c r="C131" s="163"/>
      <c r="D131" s="164"/>
      <c r="E131" s="121" t="s">
        <v>198</v>
      </c>
      <c r="F131" s="18"/>
      <c r="G131" s="142"/>
      <c r="H131" s="141"/>
      <c r="I131" s="131"/>
    </row>
    <row r="132" spans="1:9" ht="36">
      <c r="A132" s="130">
        <v>2481</v>
      </c>
      <c r="B132" s="64" t="s">
        <v>355</v>
      </c>
      <c r="C132" s="422">
        <v>8</v>
      </c>
      <c r="D132" s="423">
        <v>1</v>
      </c>
      <c r="E132" s="121" t="s">
        <v>679</v>
      </c>
      <c r="F132" s="23" t="s">
        <v>680</v>
      </c>
      <c r="G132" s="142"/>
      <c r="H132" s="142"/>
      <c r="I132" s="132"/>
    </row>
    <row r="133" spans="1:9" ht="36">
      <c r="A133" s="130">
        <v>2482</v>
      </c>
      <c r="B133" s="64" t="s">
        <v>355</v>
      </c>
      <c r="C133" s="422">
        <v>8</v>
      </c>
      <c r="D133" s="423">
        <v>2</v>
      </c>
      <c r="E133" s="121" t="s">
        <v>681</v>
      </c>
      <c r="F133" s="23" t="s">
        <v>682</v>
      </c>
      <c r="G133" s="142"/>
      <c r="H133" s="142"/>
      <c r="I133" s="132"/>
    </row>
    <row r="134" spans="1:9" ht="24">
      <c r="A134" s="130">
        <v>2483</v>
      </c>
      <c r="B134" s="64" t="s">
        <v>355</v>
      </c>
      <c r="C134" s="422">
        <v>8</v>
      </c>
      <c r="D134" s="423">
        <v>3</v>
      </c>
      <c r="E134" s="121" t="s">
        <v>683</v>
      </c>
      <c r="F134" s="23" t="s">
        <v>684</v>
      </c>
      <c r="G134" s="142"/>
      <c r="H134" s="142"/>
      <c r="I134" s="132"/>
    </row>
    <row r="135" spans="1:9" ht="37.5" customHeight="1">
      <c r="A135" s="130">
        <v>2484</v>
      </c>
      <c r="B135" s="64" t="s">
        <v>355</v>
      </c>
      <c r="C135" s="422">
        <v>8</v>
      </c>
      <c r="D135" s="423">
        <v>4</v>
      </c>
      <c r="E135" s="121" t="s">
        <v>704</v>
      </c>
      <c r="F135" s="23" t="s">
        <v>705</v>
      </c>
      <c r="G135" s="142"/>
      <c r="H135" s="142"/>
      <c r="I135" s="132"/>
    </row>
    <row r="136" spans="1:9" ht="24">
      <c r="A136" s="130">
        <v>2485</v>
      </c>
      <c r="B136" s="64" t="s">
        <v>355</v>
      </c>
      <c r="C136" s="422">
        <v>8</v>
      </c>
      <c r="D136" s="423">
        <v>5</v>
      </c>
      <c r="E136" s="121" t="s">
        <v>706</v>
      </c>
      <c r="F136" s="23" t="s">
        <v>707</v>
      </c>
      <c r="G136" s="142"/>
      <c r="H136" s="142"/>
      <c r="I136" s="132"/>
    </row>
    <row r="137" spans="1:9" ht="24">
      <c r="A137" s="130">
        <v>2486</v>
      </c>
      <c r="B137" s="64" t="s">
        <v>355</v>
      </c>
      <c r="C137" s="422">
        <v>8</v>
      </c>
      <c r="D137" s="423">
        <v>6</v>
      </c>
      <c r="E137" s="121" t="s">
        <v>708</v>
      </c>
      <c r="F137" s="23" t="s">
        <v>709</v>
      </c>
      <c r="G137" s="142"/>
      <c r="H137" s="142"/>
      <c r="I137" s="132"/>
    </row>
    <row r="138" spans="1:9" ht="24">
      <c r="A138" s="130">
        <v>2487</v>
      </c>
      <c r="B138" s="64" t="s">
        <v>355</v>
      </c>
      <c r="C138" s="422">
        <v>8</v>
      </c>
      <c r="D138" s="423">
        <v>7</v>
      </c>
      <c r="E138" s="121" t="s">
        <v>711</v>
      </c>
      <c r="F138" s="23" t="s">
        <v>712</v>
      </c>
      <c r="G138" s="142"/>
      <c r="H138" s="142"/>
      <c r="I138" s="132"/>
    </row>
    <row r="139" spans="1:9" ht="28.5">
      <c r="A139" s="130">
        <v>2490</v>
      </c>
      <c r="B139" s="63" t="s">
        <v>355</v>
      </c>
      <c r="C139" s="163">
        <v>9</v>
      </c>
      <c r="D139" s="164">
        <v>0</v>
      </c>
      <c r="E139" s="122" t="s">
        <v>713</v>
      </c>
      <c r="F139" s="18" t="s">
        <v>714</v>
      </c>
      <c r="G139" s="142"/>
      <c r="H139" s="142"/>
      <c r="I139" s="142"/>
    </row>
    <row r="140" spans="1:9" s="19" customFormat="1" ht="10.5" customHeight="1">
      <c r="A140" s="130"/>
      <c r="B140" s="58"/>
      <c r="C140" s="163"/>
      <c r="D140" s="164"/>
      <c r="E140" s="121" t="s">
        <v>198</v>
      </c>
      <c r="F140" s="18"/>
      <c r="G140" s="142"/>
      <c r="H140" s="141"/>
      <c r="I140" s="131"/>
    </row>
    <row r="141" spans="1:9" ht="24">
      <c r="A141" s="130">
        <v>2491</v>
      </c>
      <c r="B141" s="64" t="s">
        <v>355</v>
      </c>
      <c r="C141" s="422">
        <v>9</v>
      </c>
      <c r="D141" s="423">
        <v>1</v>
      </c>
      <c r="E141" s="121" t="s">
        <v>713</v>
      </c>
      <c r="F141" s="23" t="s">
        <v>715</v>
      </c>
      <c r="G141" s="142"/>
      <c r="H141" s="142"/>
      <c r="I141" s="132"/>
    </row>
    <row r="142" spans="1:9" s="157" customFormat="1" ht="34.5" customHeight="1">
      <c r="A142" s="153">
        <v>2500</v>
      </c>
      <c r="B142" s="63" t="s">
        <v>357</v>
      </c>
      <c r="C142" s="163">
        <v>0</v>
      </c>
      <c r="D142" s="164">
        <v>0</v>
      </c>
      <c r="E142" s="161" t="s">
        <v>38</v>
      </c>
      <c r="F142" s="154" t="s">
        <v>716</v>
      </c>
      <c r="G142" s="494">
        <f>H142+I142</f>
        <v>7167.6</v>
      </c>
      <c r="H142" s="494">
        <f>H144</f>
        <v>7167.6</v>
      </c>
      <c r="I142" s="132"/>
    </row>
    <row r="143" spans="1:9" ht="11.25" customHeight="1">
      <c r="A143" s="128"/>
      <c r="B143" s="58"/>
      <c r="C143" s="420"/>
      <c r="D143" s="421"/>
      <c r="E143" s="121" t="s">
        <v>197</v>
      </c>
      <c r="F143" s="17"/>
      <c r="G143" s="490"/>
      <c r="H143" s="495"/>
      <c r="I143" s="129"/>
    </row>
    <row r="144" spans="1:9" ht="15">
      <c r="A144" s="130">
        <v>2510</v>
      </c>
      <c r="B144" s="63" t="s">
        <v>357</v>
      </c>
      <c r="C144" s="163">
        <v>1</v>
      </c>
      <c r="D144" s="164">
        <v>0</v>
      </c>
      <c r="E144" s="122" t="s">
        <v>717</v>
      </c>
      <c r="F144" s="18" t="s">
        <v>718</v>
      </c>
      <c r="G144" s="494">
        <f>H144+I144</f>
        <v>7167.6</v>
      </c>
      <c r="H144" s="494">
        <f>H146</f>
        <v>7167.6</v>
      </c>
      <c r="I144" s="132"/>
    </row>
    <row r="145" spans="1:9" s="19" customFormat="1" ht="10.5" customHeight="1">
      <c r="A145" s="130"/>
      <c r="B145" s="58"/>
      <c r="C145" s="163"/>
      <c r="D145" s="164"/>
      <c r="E145" s="121" t="s">
        <v>198</v>
      </c>
      <c r="F145" s="18"/>
      <c r="G145" s="494"/>
      <c r="H145" s="141"/>
      <c r="I145" s="131"/>
    </row>
    <row r="146" spans="1:9" ht="15">
      <c r="A146" s="130">
        <v>2511</v>
      </c>
      <c r="B146" s="64" t="s">
        <v>357</v>
      </c>
      <c r="C146" s="422">
        <v>1</v>
      </c>
      <c r="D146" s="423">
        <v>1</v>
      </c>
      <c r="E146" s="121" t="s">
        <v>717</v>
      </c>
      <c r="F146" s="23" t="s">
        <v>719</v>
      </c>
      <c r="G146" s="494">
        <f>H146+I146</f>
        <v>7167.6</v>
      </c>
      <c r="H146" s="494">
        <v>7167.6</v>
      </c>
      <c r="I146" s="132"/>
    </row>
    <row r="147" spans="1:9" ht="15">
      <c r="A147" s="130">
        <v>2520</v>
      </c>
      <c r="B147" s="63" t="s">
        <v>357</v>
      </c>
      <c r="C147" s="163">
        <v>2</v>
      </c>
      <c r="D147" s="164">
        <v>0</v>
      </c>
      <c r="E147" s="122" t="s">
        <v>720</v>
      </c>
      <c r="F147" s="18" t="s">
        <v>721</v>
      </c>
      <c r="G147" s="142"/>
      <c r="H147" s="142"/>
      <c r="I147" s="142"/>
    </row>
    <row r="148" spans="1:9" s="19" customFormat="1" ht="10.5" customHeight="1">
      <c r="A148" s="130"/>
      <c r="B148" s="58"/>
      <c r="C148" s="163"/>
      <c r="D148" s="164"/>
      <c r="E148" s="121" t="s">
        <v>198</v>
      </c>
      <c r="F148" s="18"/>
      <c r="G148" s="142"/>
      <c r="H148" s="141"/>
      <c r="I148" s="131"/>
    </row>
    <row r="149" spans="1:9" ht="15">
      <c r="A149" s="130">
        <v>2521</v>
      </c>
      <c r="B149" s="64" t="s">
        <v>357</v>
      </c>
      <c r="C149" s="422">
        <v>2</v>
      </c>
      <c r="D149" s="423">
        <v>1</v>
      </c>
      <c r="E149" s="121" t="s">
        <v>722</v>
      </c>
      <c r="F149" s="23" t="s">
        <v>723</v>
      </c>
      <c r="G149" s="142"/>
      <c r="H149" s="142"/>
      <c r="I149" s="132"/>
    </row>
    <row r="150" spans="1:9" ht="24">
      <c r="A150" s="130">
        <v>2530</v>
      </c>
      <c r="B150" s="63" t="s">
        <v>357</v>
      </c>
      <c r="C150" s="163">
        <v>3</v>
      </c>
      <c r="D150" s="164">
        <v>0</v>
      </c>
      <c r="E150" s="122" t="s">
        <v>724</v>
      </c>
      <c r="F150" s="18" t="s">
        <v>725</v>
      </c>
      <c r="G150" s="142"/>
      <c r="H150" s="142"/>
      <c r="I150" s="142"/>
    </row>
    <row r="151" spans="1:9" s="19" customFormat="1" ht="10.5" customHeight="1">
      <c r="A151" s="130"/>
      <c r="B151" s="58"/>
      <c r="C151" s="163"/>
      <c r="D151" s="164"/>
      <c r="E151" s="121" t="s">
        <v>198</v>
      </c>
      <c r="F151" s="18"/>
      <c r="G151" s="142"/>
      <c r="H151" s="141"/>
      <c r="I151" s="131"/>
    </row>
    <row r="152" spans="1:9" ht="15">
      <c r="A152" s="130">
        <v>2531</v>
      </c>
      <c r="B152" s="64" t="s">
        <v>357</v>
      </c>
      <c r="C152" s="422">
        <v>3</v>
      </c>
      <c r="D152" s="423">
        <v>1</v>
      </c>
      <c r="E152" s="121" t="s">
        <v>724</v>
      </c>
      <c r="F152" s="23" t="s">
        <v>726</v>
      </c>
      <c r="G152" s="142"/>
      <c r="H152" s="142"/>
      <c r="I152" s="132"/>
    </row>
    <row r="153" spans="1:9" ht="24">
      <c r="A153" s="130">
        <v>2540</v>
      </c>
      <c r="B153" s="63" t="s">
        <v>357</v>
      </c>
      <c r="C153" s="163">
        <v>4</v>
      </c>
      <c r="D153" s="164">
        <v>0</v>
      </c>
      <c r="E153" s="122" t="s">
        <v>727</v>
      </c>
      <c r="F153" s="18" t="s">
        <v>728</v>
      </c>
      <c r="G153" s="142"/>
      <c r="H153" s="142"/>
      <c r="I153" s="142"/>
    </row>
    <row r="154" spans="1:9" s="19" customFormat="1" ht="10.5" customHeight="1">
      <c r="A154" s="130"/>
      <c r="B154" s="58"/>
      <c r="C154" s="163"/>
      <c r="D154" s="164"/>
      <c r="E154" s="121" t="s">
        <v>198</v>
      </c>
      <c r="F154" s="18"/>
      <c r="G154" s="142"/>
      <c r="H154" s="141"/>
      <c r="I154" s="131"/>
    </row>
    <row r="155" spans="1:9" ht="17.25" customHeight="1">
      <c r="A155" s="130">
        <v>2541</v>
      </c>
      <c r="B155" s="64" t="s">
        <v>357</v>
      </c>
      <c r="C155" s="422">
        <v>4</v>
      </c>
      <c r="D155" s="423">
        <v>1</v>
      </c>
      <c r="E155" s="121" t="s">
        <v>727</v>
      </c>
      <c r="F155" s="23" t="s">
        <v>729</v>
      </c>
      <c r="G155" s="142"/>
      <c r="H155" s="142"/>
      <c r="I155" s="132"/>
    </row>
    <row r="156" spans="1:9" ht="27" customHeight="1">
      <c r="A156" s="130">
        <v>2550</v>
      </c>
      <c r="B156" s="63" t="s">
        <v>357</v>
      </c>
      <c r="C156" s="163">
        <v>5</v>
      </c>
      <c r="D156" s="164">
        <v>0</v>
      </c>
      <c r="E156" s="122" t="s">
        <v>730</v>
      </c>
      <c r="F156" s="18" t="s">
        <v>731</v>
      </c>
      <c r="G156" s="142"/>
      <c r="H156" s="142"/>
      <c r="I156" s="142"/>
    </row>
    <row r="157" spans="1:9" s="19" customFormat="1" ht="10.5" customHeight="1">
      <c r="A157" s="130"/>
      <c r="B157" s="58"/>
      <c r="C157" s="163"/>
      <c r="D157" s="164"/>
      <c r="E157" s="121" t="s">
        <v>198</v>
      </c>
      <c r="F157" s="18"/>
      <c r="G157" s="142"/>
      <c r="H157" s="141"/>
      <c r="I157" s="131"/>
    </row>
    <row r="158" spans="1:9" ht="24">
      <c r="A158" s="130">
        <v>2551</v>
      </c>
      <c r="B158" s="64" t="s">
        <v>357</v>
      </c>
      <c r="C158" s="422">
        <v>5</v>
      </c>
      <c r="D158" s="423">
        <v>1</v>
      </c>
      <c r="E158" s="121" t="s">
        <v>730</v>
      </c>
      <c r="F158" s="23" t="s">
        <v>732</v>
      </c>
      <c r="G158" s="142"/>
      <c r="H158" s="142"/>
      <c r="I158" s="132"/>
    </row>
    <row r="159" spans="1:9" ht="28.5">
      <c r="A159" s="130">
        <v>2560</v>
      </c>
      <c r="B159" s="63" t="s">
        <v>357</v>
      </c>
      <c r="C159" s="163">
        <v>6</v>
      </c>
      <c r="D159" s="164">
        <v>0</v>
      </c>
      <c r="E159" s="122" t="s">
        <v>733</v>
      </c>
      <c r="F159" s="18" t="s">
        <v>734</v>
      </c>
      <c r="G159" s="499"/>
      <c r="H159" s="499"/>
      <c r="I159" s="142"/>
    </row>
    <row r="160" spans="1:9" s="19" customFormat="1" ht="10.5" customHeight="1">
      <c r="A160" s="130"/>
      <c r="B160" s="58"/>
      <c r="C160" s="163"/>
      <c r="D160" s="164"/>
      <c r="E160" s="121" t="s">
        <v>198</v>
      </c>
      <c r="F160" s="18"/>
      <c r="G160" s="499"/>
      <c r="H160" s="498"/>
      <c r="I160" s="131"/>
    </row>
    <row r="161" spans="1:9" ht="28.5">
      <c r="A161" s="130">
        <v>2561</v>
      </c>
      <c r="B161" s="64" t="s">
        <v>357</v>
      </c>
      <c r="C161" s="422">
        <v>6</v>
      </c>
      <c r="D161" s="423">
        <v>1</v>
      </c>
      <c r="E161" s="121" t="s">
        <v>733</v>
      </c>
      <c r="F161" s="23" t="s">
        <v>735</v>
      </c>
      <c r="G161" s="499"/>
      <c r="H161" s="499"/>
      <c r="I161" s="132"/>
    </row>
    <row r="162" spans="1:9" s="157" customFormat="1" ht="44.25" customHeight="1">
      <c r="A162" s="153">
        <v>2600</v>
      </c>
      <c r="B162" s="63" t="s">
        <v>358</v>
      </c>
      <c r="C162" s="163">
        <v>0</v>
      </c>
      <c r="D162" s="164">
        <v>0</v>
      </c>
      <c r="E162" s="161" t="s">
        <v>398</v>
      </c>
      <c r="F162" s="154" t="s">
        <v>736</v>
      </c>
      <c r="G162" s="494">
        <f>G170+G173</f>
        <v>6910</v>
      </c>
      <c r="H162" s="496">
        <f>H170+H173</f>
        <v>3510</v>
      </c>
      <c r="I162" s="496">
        <f>I170+I173</f>
        <v>3400</v>
      </c>
    </row>
    <row r="163" spans="1:9" ht="11.25" customHeight="1">
      <c r="A163" s="128"/>
      <c r="B163" s="58"/>
      <c r="C163" s="420"/>
      <c r="D163" s="421"/>
      <c r="E163" s="121" t="s">
        <v>197</v>
      </c>
      <c r="F163" s="17"/>
      <c r="G163" s="142"/>
      <c r="H163" s="140"/>
      <c r="I163" s="129"/>
    </row>
    <row r="164" spans="1:9" ht="15">
      <c r="A164" s="130">
        <v>2610</v>
      </c>
      <c r="B164" s="63" t="s">
        <v>358</v>
      </c>
      <c r="C164" s="163">
        <v>1</v>
      </c>
      <c r="D164" s="164">
        <v>0</v>
      </c>
      <c r="E164" s="122" t="s">
        <v>737</v>
      </c>
      <c r="F164" s="18" t="s">
        <v>738</v>
      </c>
      <c r="G164" s="142"/>
      <c r="H164" s="142"/>
      <c r="I164" s="142"/>
    </row>
    <row r="165" spans="1:9" s="19" customFormat="1" ht="10.5" customHeight="1">
      <c r="A165" s="130"/>
      <c r="B165" s="58"/>
      <c r="C165" s="163"/>
      <c r="D165" s="164"/>
      <c r="E165" s="121" t="s">
        <v>198</v>
      </c>
      <c r="F165" s="18"/>
      <c r="G165" s="142"/>
      <c r="H165" s="141"/>
      <c r="I165" s="131"/>
    </row>
    <row r="166" spans="1:9" ht="15">
      <c r="A166" s="130">
        <v>2611</v>
      </c>
      <c r="B166" s="64" t="s">
        <v>358</v>
      </c>
      <c r="C166" s="422">
        <v>1</v>
      </c>
      <c r="D166" s="423">
        <v>1</v>
      </c>
      <c r="E166" s="121" t="s">
        <v>739</v>
      </c>
      <c r="F166" s="23" t="s">
        <v>740</v>
      </c>
      <c r="G166" s="142"/>
      <c r="H166" s="142"/>
      <c r="I166" s="132"/>
    </row>
    <row r="167" spans="1:9" ht="15">
      <c r="A167" s="130">
        <v>2620</v>
      </c>
      <c r="B167" s="63" t="s">
        <v>358</v>
      </c>
      <c r="C167" s="163">
        <v>2</v>
      </c>
      <c r="D167" s="164">
        <v>0</v>
      </c>
      <c r="E167" s="122" t="s">
        <v>741</v>
      </c>
      <c r="F167" s="18" t="s">
        <v>742</v>
      </c>
      <c r="G167" s="142"/>
      <c r="H167" s="142"/>
      <c r="I167" s="142"/>
    </row>
    <row r="168" spans="1:9" s="19" customFormat="1" ht="10.5" customHeight="1">
      <c r="A168" s="130"/>
      <c r="B168" s="58"/>
      <c r="C168" s="163"/>
      <c r="D168" s="164"/>
      <c r="E168" s="121" t="s">
        <v>198</v>
      </c>
      <c r="F168" s="18"/>
      <c r="G168" s="142"/>
      <c r="H168" s="141"/>
      <c r="I168" s="131"/>
    </row>
    <row r="169" spans="1:9" ht="15">
      <c r="A169" s="130">
        <v>2621</v>
      </c>
      <c r="B169" s="64" t="s">
        <v>358</v>
      </c>
      <c r="C169" s="422">
        <v>2</v>
      </c>
      <c r="D169" s="423">
        <v>1</v>
      </c>
      <c r="E169" s="121" t="s">
        <v>741</v>
      </c>
      <c r="F169" s="23" t="s">
        <v>743</v>
      </c>
      <c r="G169" s="142"/>
      <c r="H169" s="142"/>
      <c r="I169" s="132"/>
    </row>
    <row r="170" spans="1:9" ht="15">
      <c r="A170" s="130">
        <v>2630</v>
      </c>
      <c r="B170" s="63" t="s">
        <v>358</v>
      </c>
      <c r="C170" s="163">
        <v>3</v>
      </c>
      <c r="D170" s="164">
        <v>0</v>
      </c>
      <c r="E170" s="122" t="s">
        <v>744</v>
      </c>
      <c r="F170" s="18" t="s">
        <v>745</v>
      </c>
      <c r="G170" s="494">
        <f>H170+I170</f>
        <v>2410</v>
      </c>
      <c r="H170" s="494">
        <f>H172</f>
        <v>2410</v>
      </c>
      <c r="I170" s="494"/>
    </row>
    <row r="171" spans="1:9" s="19" customFormat="1" ht="10.5" customHeight="1">
      <c r="A171" s="130"/>
      <c r="B171" s="58"/>
      <c r="C171" s="163"/>
      <c r="D171" s="164"/>
      <c r="E171" s="121" t="s">
        <v>198</v>
      </c>
      <c r="F171" s="18"/>
      <c r="G171" s="142"/>
      <c r="H171" s="141"/>
      <c r="I171" s="131"/>
    </row>
    <row r="172" spans="1:9" ht="15">
      <c r="A172" s="130">
        <v>2631</v>
      </c>
      <c r="B172" s="64" t="s">
        <v>358</v>
      </c>
      <c r="C172" s="422">
        <v>3</v>
      </c>
      <c r="D172" s="423">
        <v>1</v>
      </c>
      <c r="E172" s="121" t="s">
        <v>746</v>
      </c>
      <c r="F172" s="26" t="s">
        <v>747</v>
      </c>
      <c r="G172" s="494">
        <f>H172+I172</f>
        <v>2410</v>
      </c>
      <c r="H172" s="494">
        <v>2410</v>
      </c>
      <c r="I172" s="494"/>
    </row>
    <row r="173" spans="1:9" ht="15">
      <c r="A173" s="130">
        <v>2640</v>
      </c>
      <c r="B173" s="63" t="s">
        <v>358</v>
      </c>
      <c r="C173" s="163">
        <v>4</v>
      </c>
      <c r="D173" s="164">
        <v>0</v>
      </c>
      <c r="E173" s="122" t="s">
        <v>748</v>
      </c>
      <c r="F173" s="18" t="s">
        <v>749</v>
      </c>
      <c r="G173" s="498">
        <f>H173+I173</f>
        <v>4500</v>
      </c>
      <c r="H173" s="616">
        <f>H175</f>
        <v>1100</v>
      </c>
      <c r="I173" s="558">
        <v>3400</v>
      </c>
    </row>
    <row r="174" spans="1:9" s="19" customFormat="1" ht="10.5" customHeight="1">
      <c r="A174" s="130"/>
      <c r="B174" s="58"/>
      <c r="C174" s="163"/>
      <c r="D174" s="164"/>
      <c r="E174" s="121" t="s">
        <v>198</v>
      </c>
      <c r="F174" s="18"/>
      <c r="G174" s="142"/>
      <c r="H174" s="141"/>
      <c r="I174" s="131"/>
    </row>
    <row r="175" spans="1:9" ht="15">
      <c r="A175" s="130">
        <v>2641</v>
      </c>
      <c r="B175" s="64" t="s">
        <v>358</v>
      </c>
      <c r="C175" s="422">
        <v>4</v>
      </c>
      <c r="D175" s="423">
        <v>1</v>
      </c>
      <c r="E175" s="121" t="s">
        <v>750</v>
      </c>
      <c r="F175" s="23" t="s">
        <v>751</v>
      </c>
      <c r="G175" s="491">
        <f>I175+H175</f>
        <v>4500</v>
      </c>
      <c r="H175" s="491">
        <v>1100</v>
      </c>
      <c r="I175" s="558">
        <v>3400</v>
      </c>
    </row>
    <row r="176" spans="1:9" ht="48">
      <c r="A176" s="130">
        <v>2650</v>
      </c>
      <c r="B176" s="63" t="s">
        <v>358</v>
      </c>
      <c r="C176" s="163">
        <v>5</v>
      </c>
      <c r="D176" s="164">
        <v>0</v>
      </c>
      <c r="E176" s="122" t="s">
        <v>759</v>
      </c>
      <c r="F176" s="18" t="s">
        <v>760</v>
      </c>
      <c r="G176" s="142"/>
      <c r="H176" s="142"/>
      <c r="I176" s="142"/>
    </row>
    <row r="177" spans="1:9" s="19" customFormat="1" ht="10.5" customHeight="1">
      <c r="A177" s="130"/>
      <c r="B177" s="58"/>
      <c r="C177" s="163"/>
      <c r="D177" s="164"/>
      <c r="E177" s="121" t="s">
        <v>198</v>
      </c>
      <c r="F177" s="18"/>
      <c r="G177" s="142"/>
      <c r="H177" s="141"/>
      <c r="I177" s="131"/>
    </row>
    <row r="178" spans="1:9" ht="36">
      <c r="A178" s="130">
        <v>2651</v>
      </c>
      <c r="B178" s="64" t="s">
        <v>358</v>
      </c>
      <c r="C178" s="422">
        <v>5</v>
      </c>
      <c r="D178" s="423">
        <v>1</v>
      </c>
      <c r="E178" s="121" t="s">
        <v>759</v>
      </c>
      <c r="F178" s="23" t="s">
        <v>761</v>
      </c>
      <c r="G178" s="142"/>
      <c r="H178" s="142"/>
      <c r="I178" s="132"/>
    </row>
    <row r="179" spans="1:9" ht="36">
      <c r="A179" s="130">
        <v>2660</v>
      </c>
      <c r="B179" s="63" t="s">
        <v>358</v>
      </c>
      <c r="C179" s="163">
        <v>6</v>
      </c>
      <c r="D179" s="164">
        <v>0</v>
      </c>
      <c r="E179" s="122" t="s">
        <v>762</v>
      </c>
      <c r="F179" s="24" t="s">
        <v>763</v>
      </c>
      <c r="G179" s="142"/>
      <c r="H179" s="142"/>
      <c r="I179" s="142"/>
    </row>
    <row r="180" spans="1:9" s="19" customFormat="1" ht="10.5" customHeight="1">
      <c r="A180" s="130"/>
      <c r="B180" s="58"/>
      <c r="C180" s="163"/>
      <c r="D180" s="164"/>
      <c r="E180" s="121" t="s">
        <v>198</v>
      </c>
      <c r="F180" s="18"/>
      <c r="G180" s="142"/>
      <c r="H180" s="141"/>
      <c r="I180" s="131"/>
    </row>
    <row r="181" spans="1:9" ht="28.5">
      <c r="A181" s="130">
        <v>2661</v>
      </c>
      <c r="B181" s="64" t="s">
        <v>358</v>
      </c>
      <c r="C181" s="422">
        <v>6</v>
      </c>
      <c r="D181" s="423">
        <v>1</v>
      </c>
      <c r="E181" s="121" t="s">
        <v>762</v>
      </c>
      <c r="F181" s="23" t="s">
        <v>764</v>
      </c>
      <c r="G181" s="142"/>
      <c r="H181" s="142"/>
      <c r="I181" s="132"/>
    </row>
    <row r="182" spans="1:9" s="157" customFormat="1" ht="36" customHeight="1">
      <c r="A182" s="153">
        <v>2700</v>
      </c>
      <c r="B182" s="63" t="s">
        <v>359</v>
      </c>
      <c r="C182" s="163">
        <v>0</v>
      </c>
      <c r="D182" s="164">
        <v>0</v>
      </c>
      <c r="E182" s="161" t="s">
        <v>39</v>
      </c>
      <c r="F182" s="154" t="s">
        <v>765</v>
      </c>
      <c r="G182" s="155"/>
      <c r="H182" s="155"/>
      <c r="I182" s="155"/>
    </row>
    <row r="183" spans="1:9" ht="11.25" customHeight="1">
      <c r="A183" s="128"/>
      <c r="B183" s="58"/>
      <c r="C183" s="420"/>
      <c r="D183" s="421"/>
      <c r="E183" s="121" t="s">
        <v>197</v>
      </c>
      <c r="F183" s="17"/>
      <c r="G183" s="142"/>
      <c r="H183" s="140"/>
      <c r="I183" s="129"/>
    </row>
    <row r="184" spans="1:9" ht="28.5">
      <c r="A184" s="130">
        <v>2710</v>
      </c>
      <c r="B184" s="63" t="s">
        <v>359</v>
      </c>
      <c r="C184" s="163">
        <v>1</v>
      </c>
      <c r="D184" s="164">
        <v>0</v>
      </c>
      <c r="E184" s="122" t="s">
        <v>766</v>
      </c>
      <c r="F184" s="18" t="s">
        <v>767</v>
      </c>
      <c r="G184" s="142"/>
      <c r="H184" s="142"/>
      <c r="I184" s="142"/>
    </row>
    <row r="185" spans="1:9" s="19" customFormat="1" ht="10.5" customHeight="1">
      <c r="A185" s="130"/>
      <c r="B185" s="58"/>
      <c r="C185" s="163"/>
      <c r="D185" s="164"/>
      <c r="E185" s="121" t="s">
        <v>198</v>
      </c>
      <c r="F185" s="18"/>
      <c r="G185" s="142"/>
      <c r="H185" s="141"/>
      <c r="I185" s="131"/>
    </row>
    <row r="186" spans="1:9" ht="15">
      <c r="A186" s="130">
        <v>2711</v>
      </c>
      <c r="B186" s="64" t="s">
        <v>359</v>
      </c>
      <c r="C186" s="422">
        <v>1</v>
      </c>
      <c r="D186" s="423">
        <v>1</v>
      </c>
      <c r="E186" s="121" t="s">
        <v>768</v>
      </c>
      <c r="F186" s="23" t="s">
        <v>769</v>
      </c>
      <c r="G186" s="142"/>
      <c r="H186" s="142"/>
      <c r="I186" s="132"/>
    </row>
    <row r="187" spans="1:9" ht="15">
      <c r="A187" s="130">
        <v>2712</v>
      </c>
      <c r="B187" s="64" t="s">
        <v>359</v>
      </c>
      <c r="C187" s="422">
        <v>1</v>
      </c>
      <c r="D187" s="423">
        <v>2</v>
      </c>
      <c r="E187" s="121" t="s">
        <v>770</v>
      </c>
      <c r="F187" s="23" t="s">
        <v>771</v>
      </c>
      <c r="G187" s="142"/>
      <c r="H187" s="142"/>
      <c r="I187" s="132"/>
    </row>
    <row r="188" spans="1:9" ht="15">
      <c r="A188" s="130">
        <v>2713</v>
      </c>
      <c r="B188" s="64" t="s">
        <v>359</v>
      </c>
      <c r="C188" s="422">
        <v>1</v>
      </c>
      <c r="D188" s="423">
        <v>3</v>
      </c>
      <c r="E188" s="121" t="s">
        <v>127</v>
      </c>
      <c r="F188" s="23" t="s">
        <v>772</v>
      </c>
      <c r="G188" s="142"/>
      <c r="H188" s="142"/>
      <c r="I188" s="132"/>
    </row>
    <row r="189" spans="1:9" ht="15">
      <c r="A189" s="130">
        <v>2720</v>
      </c>
      <c r="B189" s="63" t="s">
        <v>359</v>
      </c>
      <c r="C189" s="163">
        <v>2</v>
      </c>
      <c r="D189" s="164">
        <v>0</v>
      </c>
      <c r="E189" s="122" t="s">
        <v>360</v>
      </c>
      <c r="F189" s="18" t="s">
        <v>773</v>
      </c>
      <c r="G189" s="142"/>
      <c r="H189" s="142"/>
      <c r="I189" s="142"/>
    </row>
    <row r="190" spans="1:9" s="19" customFormat="1" ht="10.5" customHeight="1">
      <c r="A190" s="130"/>
      <c r="B190" s="58"/>
      <c r="C190" s="163"/>
      <c r="D190" s="164"/>
      <c r="E190" s="121" t="s">
        <v>198</v>
      </c>
      <c r="F190" s="18"/>
      <c r="G190" s="142"/>
      <c r="H190" s="141"/>
      <c r="I190" s="131"/>
    </row>
    <row r="191" spans="1:9" ht="15">
      <c r="A191" s="130">
        <v>2721</v>
      </c>
      <c r="B191" s="64" t="s">
        <v>359</v>
      </c>
      <c r="C191" s="422">
        <v>2</v>
      </c>
      <c r="D191" s="423">
        <v>1</v>
      </c>
      <c r="E191" s="121" t="s">
        <v>774</v>
      </c>
      <c r="F191" s="23" t="s">
        <v>775</v>
      </c>
      <c r="G191" s="142"/>
      <c r="H191" s="142"/>
      <c r="I191" s="132"/>
    </row>
    <row r="192" spans="1:9" ht="20.25" customHeight="1">
      <c r="A192" s="130">
        <v>2722</v>
      </c>
      <c r="B192" s="64" t="s">
        <v>359</v>
      </c>
      <c r="C192" s="422">
        <v>2</v>
      </c>
      <c r="D192" s="423">
        <v>2</v>
      </c>
      <c r="E192" s="121" t="s">
        <v>776</v>
      </c>
      <c r="F192" s="23" t="s">
        <v>777</v>
      </c>
      <c r="G192" s="142"/>
      <c r="H192" s="142"/>
      <c r="I192" s="132"/>
    </row>
    <row r="193" spans="1:9" ht="15">
      <c r="A193" s="130">
        <v>2723</v>
      </c>
      <c r="B193" s="64" t="s">
        <v>359</v>
      </c>
      <c r="C193" s="422">
        <v>2</v>
      </c>
      <c r="D193" s="423">
        <v>3</v>
      </c>
      <c r="E193" s="121" t="s">
        <v>128</v>
      </c>
      <c r="F193" s="23" t="s">
        <v>778</v>
      </c>
      <c r="G193" s="142"/>
      <c r="H193" s="142"/>
      <c r="I193" s="132"/>
    </row>
    <row r="194" spans="1:9" ht="15">
      <c r="A194" s="130">
        <v>2724</v>
      </c>
      <c r="B194" s="64" t="s">
        <v>359</v>
      </c>
      <c r="C194" s="422">
        <v>2</v>
      </c>
      <c r="D194" s="423">
        <v>4</v>
      </c>
      <c r="E194" s="121" t="s">
        <v>779</v>
      </c>
      <c r="F194" s="23" t="s">
        <v>780</v>
      </c>
      <c r="G194" s="142"/>
      <c r="H194" s="142"/>
      <c r="I194" s="132"/>
    </row>
    <row r="195" spans="1:9" ht="15">
      <c r="A195" s="130">
        <v>2730</v>
      </c>
      <c r="B195" s="63" t="s">
        <v>359</v>
      </c>
      <c r="C195" s="163">
        <v>3</v>
      </c>
      <c r="D195" s="164">
        <v>0</v>
      </c>
      <c r="E195" s="122" t="s">
        <v>781</v>
      </c>
      <c r="F195" s="18" t="s">
        <v>784</v>
      </c>
      <c r="G195" s="142"/>
      <c r="H195" s="142"/>
      <c r="I195" s="142"/>
    </row>
    <row r="196" spans="1:9" s="19" customFormat="1" ht="10.5" customHeight="1">
      <c r="A196" s="130"/>
      <c r="B196" s="58"/>
      <c r="C196" s="163"/>
      <c r="D196" s="164"/>
      <c r="E196" s="121" t="s">
        <v>198</v>
      </c>
      <c r="F196" s="18"/>
      <c r="G196" s="142"/>
      <c r="H196" s="141"/>
      <c r="I196" s="131"/>
    </row>
    <row r="197" spans="1:9" ht="15" customHeight="1">
      <c r="A197" s="130">
        <v>2731</v>
      </c>
      <c r="B197" s="64" t="s">
        <v>359</v>
      </c>
      <c r="C197" s="422">
        <v>3</v>
      </c>
      <c r="D197" s="423">
        <v>1</v>
      </c>
      <c r="E197" s="121" t="s">
        <v>785</v>
      </c>
      <c r="F197" s="20" t="s">
        <v>786</v>
      </c>
      <c r="G197" s="142"/>
      <c r="H197" s="142"/>
      <c r="I197" s="132"/>
    </row>
    <row r="198" spans="1:9" ht="18" customHeight="1">
      <c r="A198" s="130">
        <v>2732</v>
      </c>
      <c r="B198" s="64" t="s">
        <v>359</v>
      </c>
      <c r="C198" s="422">
        <v>3</v>
      </c>
      <c r="D198" s="423">
        <v>2</v>
      </c>
      <c r="E198" s="121" t="s">
        <v>787</v>
      </c>
      <c r="F198" s="20" t="s">
        <v>788</v>
      </c>
      <c r="G198" s="142"/>
      <c r="H198" s="142"/>
      <c r="I198" s="132"/>
    </row>
    <row r="199" spans="1:9" ht="16.5" customHeight="1">
      <c r="A199" s="130">
        <v>2733</v>
      </c>
      <c r="B199" s="64" t="s">
        <v>359</v>
      </c>
      <c r="C199" s="422">
        <v>3</v>
      </c>
      <c r="D199" s="423">
        <v>3</v>
      </c>
      <c r="E199" s="121" t="s">
        <v>789</v>
      </c>
      <c r="F199" s="20" t="s">
        <v>790</v>
      </c>
      <c r="G199" s="142"/>
      <c r="H199" s="142"/>
      <c r="I199" s="132"/>
    </row>
    <row r="200" spans="1:9" ht="24">
      <c r="A200" s="130">
        <v>2734</v>
      </c>
      <c r="B200" s="64" t="s">
        <v>359</v>
      </c>
      <c r="C200" s="422">
        <v>3</v>
      </c>
      <c r="D200" s="423">
        <v>4</v>
      </c>
      <c r="E200" s="121" t="s">
        <v>791</v>
      </c>
      <c r="F200" s="20" t="s">
        <v>792</v>
      </c>
      <c r="G200" s="142"/>
      <c r="H200" s="142"/>
      <c r="I200" s="132"/>
    </row>
    <row r="201" spans="1:9" ht="24">
      <c r="A201" s="130">
        <v>2740</v>
      </c>
      <c r="B201" s="63" t="s">
        <v>359</v>
      </c>
      <c r="C201" s="163">
        <v>4</v>
      </c>
      <c r="D201" s="164">
        <v>0</v>
      </c>
      <c r="E201" s="122" t="s">
        <v>793</v>
      </c>
      <c r="F201" s="18" t="s">
        <v>794</v>
      </c>
      <c r="G201" s="142"/>
      <c r="H201" s="142"/>
      <c r="I201" s="142"/>
    </row>
    <row r="202" spans="1:9" s="19" customFormat="1" ht="10.5" customHeight="1">
      <c r="A202" s="130"/>
      <c r="B202" s="58"/>
      <c r="C202" s="163"/>
      <c r="D202" s="164"/>
      <c r="E202" s="121" t="s">
        <v>198</v>
      </c>
      <c r="F202" s="18"/>
      <c r="G202" s="142"/>
      <c r="H202" s="141"/>
      <c r="I202" s="131"/>
    </row>
    <row r="203" spans="1:9" ht="15">
      <c r="A203" s="130">
        <v>2741</v>
      </c>
      <c r="B203" s="64" t="s">
        <v>359</v>
      </c>
      <c r="C203" s="422">
        <v>4</v>
      </c>
      <c r="D203" s="423">
        <v>1</v>
      </c>
      <c r="E203" s="121" t="s">
        <v>793</v>
      </c>
      <c r="F203" s="23" t="s">
        <v>795</v>
      </c>
      <c r="G203" s="142"/>
      <c r="H203" s="142"/>
      <c r="I203" s="132"/>
    </row>
    <row r="204" spans="1:9" ht="24">
      <c r="A204" s="130">
        <v>2750</v>
      </c>
      <c r="B204" s="63" t="s">
        <v>359</v>
      </c>
      <c r="C204" s="163">
        <v>5</v>
      </c>
      <c r="D204" s="164">
        <v>0</v>
      </c>
      <c r="E204" s="122" t="s">
        <v>796</v>
      </c>
      <c r="F204" s="18" t="s">
        <v>797</v>
      </c>
      <c r="G204" s="142"/>
      <c r="H204" s="142"/>
      <c r="I204" s="142"/>
    </row>
    <row r="205" spans="1:9" s="19" customFormat="1" ht="10.5" customHeight="1">
      <c r="A205" s="130"/>
      <c r="B205" s="58"/>
      <c r="C205" s="163"/>
      <c r="D205" s="164"/>
      <c r="E205" s="121" t="s">
        <v>198</v>
      </c>
      <c r="F205" s="18"/>
      <c r="G205" s="142"/>
      <c r="H205" s="141"/>
      <c r="I205" s="131"/>
    </row>
    <row r="206" spans="1:9" ht="24">
      <c r="A206" s="130">
        <v>2751</v>
      </c>
      <c r="B206" s="64" t="s">
        <v>359</v>
      </c>
      <c r="C206" s="422">
        <v>5</v>
      </c>
      <c r="D206" s="423">
        <v>1</v>
      </c>
      <c r="E206" s="121" t="s">
        <v>796</v>
      </c>
      <c r="F206" s="23" t="s">
        <v>797</v>
      </c>
      <c r="G206" s="142"/>
      <c r="H206" s="142"/>
      <c r="I206" s="132"/>
    </row>
    <row r="207" spans="1:9" ht="24">
      <c r="A207" s="130">
        <v>2760</v>
      </c>
      <c r="B207" s="63" t="s">
        <v>359</v>
      </c>
      <c r="C207" s="163">
        <v>6</v>
      </c>
      <c r="D207" s="164">
        <v>0</v>
      </c>
      <c r="E207" s="122" t="s">
        <v>798</v>
      </c>
      <c r="F207" s="18" t="s">
        <v>799</v>
      </c>
      <c r="G207" s="142"/>
      <c r="H207" s="142"/>
      <c r="I207" s="142"/>
    </row>
    <row r="208" spans="1:9" s="19" customFormat="1" ht="10.5" customHeight="1">
      <c r="A208" s="130"/>
      <c r="B208" s="58"/>
      <c r="C208" s="163"/>
      <c r="D208" s="164"/>
      <c r="E208" s="121" t="s">
        <v>198</v>
      </c>
      <c r="F208" s="18"/>
      <c r="G208" s="142"/>
      <c r="H208" s="141"/>
      <c r="I208" s="131"/>
    </row>
    <row r="209" spans="1:9" ht="24">
      <c r="A209" s="130">
        <v>2761</v>
      </c>
      <c r="B209" s="64" t="s">
        <v>359</v>
      </c>
      <c r="C209" s="422">
        <v>6</v>
      </c>
      <c r="D209" s="423">
        <v>1</v>
      </c>
      <c r="E209" s="121" t="s">
        <v>361</v>
      </c>
      <c r="F209" s="18"/>
      <c r="G209" s="142"/>
      <c r="H209" s="142"/>
      <c r="I209" s="132"/>
    </row>
    <row r="210" spans="1:9" ht="15">
      <c r="A210" s="130">
        <v>2762</v>
      </c>
      <c r="B210" s="64" t="s">
        <v>359</v>
      </c>
      <c r="C210" s="422">
        <v>6</v>
      </c>
      <c r="D210" s="423">
        <v>2</v>
      </c>
      <c r="E210" s="121" t="s">
        <v>798</v>
      </c>
      <c r="F210" s="23" t="s">
        <v>800</v>
      </c>
      <c r="G210" s="142"/>
      <c r="H210" s="142"/>
      <c r="I210" s="132"/>
    </row>
    <row r="211" spans="1:9" s="157" customFormat="1" ht="33.75" customHeight="1">
      <c r="A211" s="153">
        <v>2800</v>
      </c>
      <c r="B211" s="63" t="s">
        <v>362</v>
      </c>
      <c r="C211" s="163">
        <v>0</v>
      </c>
      <c r="D211" s="164">
        <v>0</v>
      </c>
      <c r="E211" s="161" t="s">
        <v>40</v>
      </c>
      <c r="F211" s="154" t="s">
        <v>801</v>
      </c>
      <c r="G211" s="494">
        <f>G216</f>
        <v>6580</v>
      </c>
      <c r="H211" s="494">
        <f>H216</f>
        <v>4700</v>
      </c>
      <c r="I211" s="155">
        <f>I216</f>
        <v>1880</v>
      </c>
    </row>
    <row r="212" spans="1:9" ht="11.25" customHeight="1">
      <c r="A212" s="128"/>
      <c r="B212" s="58"/>
      <c r="C212" s="420"/>
      <c r="D212" s="421"/>
      <c r="E212" s="121" t="s">
        <v>197</v>
      </c>
      <c r="F212" s="17"/>
      <c r="G212" s="142"/>
      <c r="H212" s="140"/>
      <c r="I212" s="129"/>
    </row>
    <row r="213" spans="1:9" ht="15">
      <c r="A213" s="130">
        <v>2810</v>
      </c>
      <c r="B213" s="64" t="s">
        <v>362</v>
      </c>
      <c r="C213" s="422">
        <v>1</v>
      </c>
      <c r="D213" s="423">
        <v>0</v>
      </c>
      <c r="E213" s="122" t="s">
        <v>802</v>
      </c>
      <c r="F213" s="18" t="s">
        <v>803</v>
      </c>
      <c r="G213" s="142"/>
      <c r="H213" s="142"/>
      <c r="I213" s="142"/>
    </row>
    <row r="214" spans="1:9" s="19" customFormat="1" ht="10.5" customHeight="1">
      <c r="A214" s="130"/>
      <c r="B214" s="58"/>
      <c r="C214" s="163"/>
      <c r="D214" s="164"/>
      <c r="E214" s="121" t="s">
        <v>198</v>
      </c>
      <c r="F214" s="18"/>
      <c r="G214" s="142"/>
      <c r="H214" s="141"/>
      <c r="I214" s="131"/>
    </row>
    <row r="215" spans="1:9" ht="15">
      <c r="A215" s="130">
        <v>2811</v>
      </c>
      <c r="B215" s="64" t="s">
        <v>362</v>
      </c>
      <c r="C215" s="422">
        <v>1</v>
      </c>
      <c r="D215" s="423">
        <v>1</v>
      </c>
      <c r="E215" s="121" t="s">
        <v>802</v>
      </c>
      <c r="F215" s="23" t="s">
        <v>804</v>
      </c>
      <c r="G215" s="142"/>
      <c r="H215" s="142"/>
      <c r="I215" s="132"/>
    </row>
    <row r="216" spans="1:9" ht="15">
      <c r="A216" s="130">
        <v>2820</v>
      </c>
      <c r="B216" s="63" t="s">
        <v>362</v>
      </c>
      <c r="C216" s="163">
        <v>2</v>
      </c>
      <c r="D216" s="164">
        <v>0</v>
      </c>
      <c r="E216" s="122" t="s">
        <v>805</v>
      </c>
      <c r="F216" s="18" t="s">
        <v>806</v>
      </c>
      <c r="G216" s="494">
        <f>H216+I216</f>
        <v>6580</v>
      </c>
      <c r="H216" s="494">
        <f>H221</f>
        <v>4700</v>
      </c>
      <c r="I216" s="155">
        <f>I221</f>
        <v>1880</v>
      </c>
    </row>
    <row r="217" spans="1:9" s="19" customFormat="1" ht="10.5" customHeight="1">
      <c r="A217" s="130"/>
      <c r="B217" s="58"/>
      <c r="C217" s="163"/>
      <c r="D217" s="164"/>
      <c r="E217" s="121" t="s">
        <v>198</v>
      </c>
      <c r="F217" s="18"/>
      <c r="G217" s="142"/>
      <c r="H217" s="141"/>
      <c r="I217" s="131"/>
    </row>
    <row r="218" spans="1:9" ht="15">
      <c r="A218" s="130">
        <v>2821</v>
      </c>
      <c r="B218" s="64" t="s">
        <v>362</v>
      </c>
      <c r="C218" s="422">
        <v>2</v>
      </c>
      <c r="D218" s="423">
        <v>1</v>
      </c>
      <c r="E218" s="121" t="s">
        <v>363</v>
      </c>
      <c r="F218" s="18"/>
      <c r="G218" s="142"/>
      <c r="H218" s="142"/>
      <c r="I218" s="132"/>
    </row>
    <row r="219" spans="1:9" ht="15">
      <c r="A219" s="130">
        <v>2822</v>
      </c>
      <c r="B219" s="64" t="s">
        <v>362</v>
      </c>
      <c r="C219" s="422">
        <v>2</v>
      </c>
      <c r="D219" s="423">
        <v>2</v>
      </c>
      <c r="E219" s="121" t="s">
        <v>364</v>
      </c>
      <c r="F219" s="18"/>
      <c r="G219" s="142"/>
      <c r="H219" s="142"/>
      <c r="I219" s="132"/>
    </row>
    <row r="220" spans="1:9" ht="15">
      <c r="A220" s="130">
        <v>2823</v>
      </c>
      <c r="B220" s="64" t="s">
        <v>362</v>
      </c>
      <c r="C220" s="422">
        <v>2</v>
      </c>
      <c r="D220" s="423">
        <v>3</v>
      </c>
      <c r="E220" s="121" t="s">
        <v>400</v>
      </c>
      <c r="F220" s="23" t="s">
        <v>807</v>
      </c>
      <c r="G220" s="142"/>
      <c r="H220" s="142"/>
      <c r="I220" s="132"/>
    </row>
    <row r="221" spans="1:9" ht="15">
      <c r="A221" s="130">
        <v>2824</v>
      </c>
      <c r="B221" s="64" t="s">
        <v>362</v>
      </c>
      <c r="C221" s="422">
        <v>2</v>
      </c>
      <c r="D221" s="423">
        <v>4</v>
      </c>
      <c r="E221" s="121" t="s">
        <v>365</v>
      </c>
      <c r="F221" s="23"/>
      <c r="G221" s="494">
        <f>I216+H216</f>
        <v>6580</v>
      </c>
      <c r="H221" s="494">
        <f>5050-350</f>
        <v>4700</v>
      </c>
      <c r="I221" s="155">
        <v>1880</v>
      </c>
    </row>
    <row r="222" spans="1:9" ht="15">
      <c r="A222" s="130">
        <v>2825</v>
      </c>
      <c r="B222" s="64" t="s">
        <v>362</v>
      </c>
      <c r="C222" s="422">
        <v>2</v>
      </c>
      <c r="D222" s="423">
        <v>5</v>
      </c>
      <c r="E222" s="121" t="s">
        <v>366</v>
      </c>
      <c r="F222" s="23"/>
      <c r="G222" s="142"/>
      <c r="H222" s="142"/>
      <c r="I222" s="132"/>
    </row>
    <row r="223" spans="1:9" ht="15">
      <c r="A223" s="130">
        <v>2826</v>
      </c>
      <c r="B223" s="64" t="s">
        <v>362</v>
      </c>
      <c r="C223" s="422">
        <v>2</v>
      </c>
      <c r="D223" s="423">
        <v>6</v>
      </c>
      <c r="E223" s="121" t="s">
        <v>367</v>
      </c>
      <c r="F223" s="23"/>
      <c r="G223" s="142"/>
      <c r="H223" s="142"/>
      <c r="I223" s="132"/>
    </row>
    <row r="224" spans="1:9" ht="24">
      <c r="A224" s="130">
        <v>2827</v>
      </c>
      <c r="B224" s="64" t="s">
        <v>362</v>
      </c>
      <c r="C224" s="422">
        <v>2</v>
      </c>
      <c r="D224" s="423">
        <v>7</v>
      </c>
      <c r="E224" s="121" t="s">
        <v>368</v>
      </c>
      <c r="F224" s="23"/>
      <c r="G224" s="142"/>
      <c r="H224" s="142"/>
      <c r="I224" s="132"/>
    </row>
    <row r="225" spans="1:9" ht="38.25" customHeight="1">
      <c r="A225" s="130">
        <v>2830</v>
      </c>
      <c r="B225" s="63" t="s">
        <v>362</v>
      </c>
      <c r="C225" s="163">
        <v>3</v>
      </c>
      <c r="D225" s="164">
        <v>0</v>
      </c>
      <c r="E225" s="122" t="s">
        <v>808</v>
      </c>
      <c r="F225" s="24" t="s">
        <v>809</v>
      </c>
      <c r="G225" s="142"/>
      <c r="H225" s="142"/>
      <c r="I225" s="142"/>
    </row>
    <row r="226" spans="1:9" s="19" customFormat="1" ht="10.5" customHeight="1">
      <c r="A226" s="130"/>
      <c r="B226" s="58"/>
      <c r="C226" s="163"/>
      <c r="D226" s="164"/>
      <c r="E226" s="121" t="s">
        <v>198</v>
      </c>
      <c r="F226" s="18"/>
      <c r="G226" s="142"/>
      <c r="H226" s="141"/>
      <c r="I226" s="131"/>
    </row>
    <row r="227" spans="1:9" ht="15">
      <c r="A227" s="130">
        <v>2831</v>
      </c>
      <c r="B227" s="64" t="s">
        <v>362</v>
      </c>
      <c r="C227" s="422">
        <v>3</v>
      </c>
      <c r="D227" s="423">
        <v>1</v>
      </c>
      <c r="E227" s="121" t="s">
        <v>401</v>
      </c>
      <c r="F227" s="24"/>
      <c r="G227" s="142"/>
      <c r="H227" s="142"/>
      <c r="I227" s="132"/>
    </row>
    <row r="228" spans="1:9" ht="15">
      <c r="A228" s="130">
        <v>2832</v>
      </c>
      <c r="B228" s="64" t="s">
        <v>362</v>
      </c>
      <c r="C228" s="422">
        <v>3</v>
      </c>
      <c r="D228" s="423">
        <v>2</v>
      </c>
      <c r="E228" s="121" t="s">
        <v>409</v>
      </c>
      <c r="F228" s="24"/>
      <c r="G228" s="142"/>
      <c r="H228" s="142"/>
      <c r="I228" s="132"/>
    </row>
    <row r="229" spans="1:9" ht="15">
      <c r="A229" s="130">
        <v>2833</v>
      </c>
      <c r="B229" s="64" t="s">
        <v>362</v>
      </c>
      <c r="C229" s="422">
        <v>3</v>
      </c>
      <c r="D229" s="423">
        <v>3</v>
      </c>
      <c r="E229" s="121" t="s">
        <v>410</v>
      </c>
      <c r="F229" s="23" t="s">
        <v>810</v>
      </c>
      <c r="G229" s="142"/>
      <c r="H229" s="142"/>
      <c r="I229" s="132"/>
    </row>
    <row r="230" spans="1:9" ht="14.25" customHeight="1">
      <c r="A230" s="130">
        <v>2840</v>
      </c>
      <c r="B230" s="63" t="s">
        <v>362</v>
      </c>
      <c r="C230" s="163">
        <v>4</v>
      </c>
      <c r="D230" s="164">
        <v>0</v>
      </c>
      <c r="E230" s="122" t="s">
        <v>411</v>
      </c>
      <c r="F230" s="24" t="s">
        <v>811</v>
      </c>
      <c r="G230" s="142"/>
      <c r="H230" s="142"/>
      <c r="I230" s="142"/>
    </row>
    <row r="231" spans="1:9" s="19" customFormat="1" ht="10.5" customHeight="1">
      <c r="A231" s="130"/>
      <c r="B231" s="58"/>
      <c r="C231" s="163"/>
      <c r="D231" s="164"/>
      <c r="E231" s="121" t="s">
        <v>198</v>
      </c>
      <c r="F231" s="18"/>
      <c r="G231" s="142"/>
      <c r="H231" s="141"/>
      <c r="I231" s="131"/>
    </row>
    <row r="232" spans="1:9" ht="14.25" customHeight="1">
      <c r="A232" s="130">
        <v>2841</v>
      </c>
      <c r="B232" s="64" t="s">
        <v>362</v>
      </c>
      <c r="C232" s="422">
        <v>4</v>
      </c>
      <c r="D232" s="423">
        <v>1</v>
      </c>
      <c r="E232" s="121" t="s">
        <v>412</v>
      </c>
      <c r="F232" s="24"/>
      <c r="G232" s="142"/>
      <c r="H232" s="142"/>
      <c r="I232" s="132"/>
    </row>
    <row r="233" spans="1:9" ht="29.25" customHeight="1">
      <c r="A233" s="130">
        <v>2842</v>
      </c>
      <c r="B233" s="64" t="s">
        <v>362</v>
      </c>
      <c r="C233" s="422">
        <v>4</v>
      </c>
      <c r="D233" s="423">
        <v>2</v>
      </c>
      <c r="E233" s="121" t="s">
        <v>413</v>
      </c>
      <c r="F233" s="24"/>
      <c r="G233" s="142"/>
      <c r="H233" s="142"/>
      <c r="I233" s="132"/>
    </row>
    <row r="234" spans="1:9" ht="24">
      <c r="A234" s="130">
        <v>2843</v>
      </c>
      <c r="B234" s="64" t="s">
        <v>362</v>
      </c>
      <c r="C234" s="422">
        <v>4</v>
      </c>
      <c r="D234" s="423">
        <v>3</v>
      </c>
      <c r="E234" s="121" t="s">
        <v>411</v>
      </c>
      <c r="F234" s="23" t="s">
        <v>812</v>
      </c>
      <c r="G234" s="142"/>
      <c r="H234" s="142"/>
      <c r="I234" s="132"/>
    </row>
    <row r="235" spans="1:9" ht="26.25" customHeight="1">
      <c r="A235" s="130">
        <v>2850</v>
      </c>
      <c r="B235" s="63" t="s">
        <v>362</v>
      </c>
      <c r="C235" s="163">
        <v>5</v>
      </c>
      <c r="D235" s="164">
        <v>0</v>
      </c>
      <c r="E235" s="124" t="s">
        <v>813</v>
      </c>
      <c r="F235" s="24" t="s">
        <v>814</v>
      </c>
      <c r="G235" s="142"/>
      <c r="H235" s="142"/>
      <c r="I235" s="142"/>
    </row>
    <row r="236" spans="1:9" s="19" customFormat="1" ht="10.5" customHeight="1">
      <c r="A236" s="130"/>
      <c r="B236" s="58"/>
      <c r="C236" s="163"/>
      <c r="D236" s="164"/>
      <c r="E236" s="121" t="s">
        <v>198</v>
      </c>
      <c r="F236" s="18"/>
      <c r="G236" s="142"/>
      <c r="H236" s="141"/>
      <c r="I236" s="131"/>
    </row>
    <row r="237" spans="1:9" ht="24" customHeight="1">
      <c r="A237" s="130">
        <v>2851</v>
      </c>
      <c r="B237" s="63" t="s">
        <v>362</v>
      </c>
      <c r="C237" s="163">
        <v>5</v>
      </c>
      <c r="D237" s="164">
        <v>1</v>
      </c>
      <c r="E237" s="125" t="s">
        <v>813</v>
      </c>
      <c r="F237" s="23" t="s">
        <v>815</v>
      </c>
      <c r="G237" s="142"/>
      <c r="H237" s="142"/>
      <c r="I237" s="132"/>
    </row>
    <row r="238" spans="1:9" ht="27" customHeight="1">
      <c r="A238" s="130">
        <v>2860</v>
      </c>
      <c r="B238" s="63" t="s">
        <v>362</v>
      </c>
      <c r="C238" s="163">
        <v>6</v>
      </c>
      <c r="D238" s="164">
        <v>0</v>
      </c>
      <c r="E238" s="124" t="s">
        <v>816</v>
      </c>
      <c r="F238" s="24" t="s">
        <v>937</v>
      </c>
      <c r="G238" s="142"/>
      <c r="H238" s="142"/>
      <c r="I238" s="142"/>
    </row>
    <row r="239" spans="1:9" s="19" customFormat="1" ht="10.5" customHeight="1">
      <c r="A239" s="130"/>
      <c r="B239" s="58"/>
      <c r="C239" s="163"/>
      <c r="D239" s="164"/>
      <c r="E239" s="121" t="s">
        <v>198</v>
      </c>
      <c r="F239" s="18"/>
      <c r="G239" s="142"/>
      <c r="H239" s="141"/>
      <c r="I239" s="131"/>
    </row>
    <row r="240" spans="1:9" ht="12" customHeight="1">
      <c r="A240" s="130">
        <v>2861</v>
      </c>
      <c r="B240" s="64" t="s">
        <v>362</v>
      </c>
      <c r="C240" s="422">
        <v>6</v>
      </c>
      <c r="D240" s="423">
        <v>1</v>
      </c>
      <c r="E240" s="125" t="s">
        <v>816</v>
      </c>
      <c r="F240" s="23" t="s">
        <v>938</v>
      </c>
      <c r="G240" s="142"/>
      <c r="H240" s="142"/>
      <c r="I240" s="132"/>
    </row>
    <row r="241" spans="1:9" s="157" customFormat="1" ht="44.25" customHeight="1">
      <c r="A241" s="153">
        <v>2900</v>
      </c>
      <c r="B241" s="63" t="s">
        <v>369</v>
      </c>
      <c r="C241" s="163">
        <v>0</v>
      </c>
      <c r="D241" s="164">
        <v>0</v>
      </c>
      <c r="E241" s="161" t="s">
        <v>41</v>
      </c>
      <c r="F241" s="154" t="s">
        <v>939</v>
      </c>
      <c r="G241" s="494">
        <f>H241+I241</f>
        <v>41666.9</v>
      </c>
      <c r="H241" s="494">
        <f>H243</f>
        <v>38781</v>
      </c>
      <c r="I241" s="576">
        <f>I243</f>
        <v>2885.9</v>
      </c>
    </row>
    <row r="242" spans="1:9" ht="11.25" customHeight="1">
      <c r="A242" s="128"/>
      <c r="B242" s="58"/>
      <c r="C242" s="420"/>
      <c r="D242" s="421"/>
      <c r="E242" s="121" t="s">
        <v>197</v>
      </c>
      <c r="F242" s="17"/>
      <c r="G242" s="494"/>
      <c r="H242" s="494"/>
      <c r="I242" s="568"/>
    </row>
    <row r="243" spans="1:11" ht="24">
      <c r="A243" s="130">
        <v>2910</v>
      </c>
      <c r="B243" s="63" t="s">
        <v>369</v>
      </c>
      <c r="C243" s="163">
        <v>1</v>
      </c>
      <c r="D243" s="164">
        <v>0</v>
      </c>
      <c r="E243" s="122" t="s">
        <v>402</v>
      </c>
      <c r="F243" s="18" t="s">
        <v>940</v>
      </c>
      <c r="G243" s="494">
        <f>H243+I243</f>
        <v>41666.9</v>
      </c>
      <c r="H243" s="494">
        <f>H245</f>
        <v>38781</v>
      </c>
      <c r="I243" s="491">
        <f>I245</f>
        <v>2885.9</v>
      </c>
      <c r="K243" s="597"/>
    </row>
    <row r="244" spans="1:9" s="19" customFormat="1" ht="10.5" customHeight="1">
      <c r="A244" s="130"/>
      <c r="B244" s="58"/>
      <c r="C244" s="163"/>
      <c r="D244" s="164"/>
      <c r="E244" s="121" t="s">
        <v>198</v>
      </c>
      <c r="F244" s="18"/>
      <c r="G244" s="494"/>
      <c r="H244" s="141"/>
      <c r="I244" s="567"/>
    </row>
    <row r="245" spans="1:9" ht="15">
      <c r="A245" s="130">
        <v>2911</v>
      </c>
      <c r="B245" s="64" t="s">
        <v>369</v>
      </c>
      <c r="C245" s="422">
        <v>1</v>
      </c>
      <c r="D245" s="423">
        <v>1</v>
      </c>
      <c r="E245" s="121" t="s">
        <v>941</v>
      </c>
      <c r="F245" s="23" t="s">
        <v>942</v>
      </c>
      <c r="G245" s="494">
        <f>H245+I245</f>
        <v>41666.9</v>
      </c>
      <c r="H245" s="494">
        <v>38781</v>
      </c>
      <c r="I245" s="491">
        <v>2885.9</v>
      </c>
    </row>
    <row r="246" spans="1:9" ht="15">
      <c r="A246" s="130">
        <v>2912</v>
      </c>
      <c r="B246" s="64" t="s">
        <v>369</v>
      </c>
      <c r="C246" s="422">
        <v>1</v>
      </c>
      <c r="D246" s="423">
        <v>2</v>
      </c>
      <c r="E246" s="121" t="s">
        <v>370</v>
      </c>
      <c r="F246" s="23" t="s">
        <v>943</v>
      </c>
      <c r="G246" s="142"/>
      <c r="H246" s="142"/>
      <c r="I246" s="132"/>
    </row>
    <row r="247" spans="1:9" ht="15">
      <c r="A247" s="130">
        <v>2920</v>
      </c>
      <c r="B247" s="63" t="s">
        <v>369</v>
      </c>
      <c r="C247" s="163">
        <v>2</v>
      </c>
      <c r="D247" s="164">
        <v>0</v>
      </c>
      <c r="E247" s="122" t="s">
        <v>371</v>
      </c>
      <c r="F247" s="18" t="s">
        <v>944</v>
      </c>
      <c r="G247" s="142"/>
      <c r="H247" s="142"/>
      <c r="I247" s="142"/>
    </row>
    <row r="248" spans="1:9" s="19" customFormat="1" ht="10.5" customHeight="1">
      <c r="A248" s="130"/>
      <c r="B248" s="58"/>
      <c r="C248" s="163"/>
      <c r="D248" s="164"/>
      <c r="E248" s="121" t="s">
        <v>198</v>
      </c>
      <c r="F248" s="18"/>
      <c r="G248" s="142"/>
      <c r="H248" s="141"/>
      <c r="I248" s="131"/>
    </row>
    <row r="249" spans="1:9" ht="15">
      <c r="A249" s="130">
        <v>2921</v>
      </c>
      <c r="B249" s="64" t="s">
        <v>369</v>
      </c>
      <c r="C249" s="422">
        <v>2</v>
      </c>
      <c r="D249" s="423">
        <v>1</v>
      </c>
      <c r="E249" s="121" t="s">
        <v>372</v>
      </c>
      <c r="F249" s="23" t="s">
        <v>945</v>
      </c>
      <c r="G249" s="142"/>
      <c r="H249" s="142"/>
      <c r="I249" s="132"/>
    </row>
    <row r="250" spans="1:9" ht="15">
      <c r="A250" s="130">
        <v>2922</v>
      </c>
      <c r="B250" s="64" t="s">
        <v>369</v>
      </c>
      <c r="C250" s="422">
        <v>2</v>
      </c>
      <c r="D250" s="423">
        <v>2</v>
      </c>
      <c r="E250" s="121" t="s">
        <v>373</v>
      </c>
      <c r="F250" s="23" t="s">
        <v>946</v>
      </c>
      <c r="G250" s="142"/>
      <c r="H250" s="142"/>
      <c r="I250" s="132"/>
    </row>
    <row r="251" spans="1:9" ht="36">
      <c r="A251" s="130">
        <v>2930</v>
      </c>
      <c r="B251" s="63" t="s">
        <v>369</v>
      </c>
      <c r="C251" s="163">
        <v>3</v>
      </c>
      <c r="D251" s="164">
        <v>0</v>
      </c>
      <c r="E251" s="122" t="s">
        <v>374</v>
      </c>
      <c r="F251" s="18" t="s">
        <v>947</v>
      </c>
      <c r="G251" s="142"/>
      <c r="H251" s="142"/>
      <c r="I251" s="142"/>
    </row>
    <row r="252" spans="1:9" s="19" customFormat="1" ht="10.5" customHeight="1">
      <c r="A252" s="130"/>
      <c r="B252" s="58"/>
      <c r="C252" s="163"/>
      <c r="D252" s="164"/>
      <c r="E252" s="121" t="s">
        <v>198</v>
      </c>
      <c r="F252" s="18"/>
      <c r="G252" s="142"/>
      <c r="H252" s="141"/>
      <c r="I252" s="131"/>
    </row>
    <row r="253" spans="1:9" ht="24">
      <c r="A253" s="130">
        <v>2931</v>
      </c>
      <c r="B253" s="64" t="s">
        <v>369</v>
      </c>
      <c r="C253" s="422">
        <v>3</v>
      </c>
      <c r="D253" s="423">
        <v>1</v>
      </c>
      <c r="E253" s="121" t="s">
        <v>375</v>
      </c>
      <c r="F253" s="23" t="s">
        <v>948</v>
      </c>
      <c r="G253" s="142"/>
      <c r="H253" s="142"/>
      <c r="I253" s="132"/>
    </row>
    <row r="254" spans="1:9" ht="15">
      <c r="A254" s="130">
        <v>2932</v>
      </c>
      <c r="B254" s="64" t="s">
        <v>369</v>
      </c>
      <c r="C254" s="422">
        <v>3</v>
      </c>
      <c r="D254" s="423">
        <v>2</v>
      </c>
      <c r="E254" s="121" t="s">
        <v>376</v>
      </c>
      <c r="F254" s="23"/>
      <c r="G254" s="142"/>
      <c r="H254" s="142"/>
      <c r="I254" s="132"/>
    </row>
    <row r="255" spans="1:9" ht="15">
      <c r="A255" s="130">
        <v>2940</v>
      </c>
      <c r="B255" s="63" t="s">
        <v>369</v>
      </c>
      <c r="C255" s="163">
        <v>4</v>
      </c>
      <c r="D255" s="164">
        <v>0</v>
      </c>
      <c r="E255" s="122" t="s">
        <v>949</v>
      </c>
      <c r="F255" s="18" t="s">
        <v>950</v>
      </c>
      <c r="G255" s="142"/>
      <c r="H255" s="142"/>
      <c r="I255" s="142"/>
    </row>
    <row r="256" spans="1:9" s="19" customFormat="1" ht="10.5" customHeight="1">
      <c r="A256" s="130"/>
      <c r="B256" s="58"/>
      <c r="C256" s="163"/>
      <c r="D256" s="164"/>
      <c r="E256" s="121" t="s">
        <v>198</v>
      </c>
      <c r="F256" s="18"/>
      <c r="G256" s="142"/>
      <c r="H256" s="141"/>
      <c r="I256" s="131"/>
    </row>
    <row r="257" spans="1:9" ht="15">
      <c r="A257" s="130">
        <v>2941</v>
      </c>
      <c r="B257" s="64" t="s">
        <v>369</v>
      </c>
      <c r="C257" s="422">
        <v>4</v>
      </c>
      <c r="D257" s="423">
        <v>1</v>
      </c>
      <c r="E257" s="121" t="s">
        <v>377</v>
      </c>
      <c r="F257" s="23" t="s">
        <v>951</v>
      </c>
      <c r="G257" s="142"/>
      <c r="H257" s="142"/>
      <c r="I257" s="132"/>
    </row>
    <row r="258" spans="1:9" ht="15">
      <c r="A258" s="130">
        <v>2942</v>
      </c>
      <c r="B258" s="64" t="s">
        <v>369</v>
      </c>
      <c r="C258" s="422">
        <v>4</v>
      </c>
      <c r="D258" s="423">
        <v>2</v>
      </c>
      <c r="E258" s="121" t="s">
        <v>378</v>
      </c>
      <c r="F258" s="23" t="s">
        <v>952</v>
      </c>
      <c r="G258" s="142"/>
      <c r="H258" s="142"/>
      <c r="I258" s="132"/>
    </row>
    <row r="259" spans="1:9" ht="24">
      <c r="A259" s="130">
        <v>2950</v>
      </c>
      <c r="B259" s="63" t="s">
        <v>369</v>
      </c>
      <c r="C259" s="163">
        <v>5</v>
      </c>
      <c r="D259" s="164">
        <v>0</v>
      </c>
      <c r="E259" s="122" t="s">
        <v>953</v>
      </c>
      <c r="F259" s="18" t="s">
        <v>954</v>
      </c>
      <c r="G259" s="142"/>
      <c r="H259" s="142"/>
      <c r="I259" s="142"/>
    </row>
    <row r="260" spans="1:9" s="19" customFormat="1" ht="10.5" customHeight="1">
      <c r="A260" s="130"/>
      <c r="B260" s="58"/>
      <c r="C260" s="163"/>
      <c r="D260" s="164"/>
      <c r="E260" s="121" t="s">
        <v>198</v>
      </c>
      <c r="F260" s="18"/>
      <c r="G260" s="142"/>
      <c r="H260" s="141"/>
      <c r="I260" s="131"/>
    </row>
    <row r="261" spans="1:9" ht="15">
      <c r="A261" s="130">
        <v>2951</v>
      </c>
      <c r="B261" s="64" t="s">
        <v>369</v>
      </c>
      <c r="C261" s="422">
        <v>5</v>
      </c>
      <c r="D261" s="423">
        <v>1</v>
      </c>
      <c r="E261" s="121" t="s">
        <v>379</v>
      </c>
      <c r="F261" s="18"/>
      <c r="G261" s="142"/>
      <c r="H261" s="142"/>
      <c r="I261" s="132"/>
    </row>
    <row r="262" spans="1:9" ht="15">
      <c r="A262" s="130">
        <v>2952</v>
      </c>
      <c r="B262" s="64" t="s">
        <v>369</v>
      </c>
      <c r="C262" s="422">
        <v>5</v>
      </c>
      <c r="D262" s="423">
        <v>2</v>
      </c>
      <c r="E262" s="121" t="s">
        <v>380</v>
      </c>
      <c r="F262" s="23" t="s">
        <v>955</v>
      </c>
      <c r="G262" s="142"/>
      <c r="H262" s="142"/>
      <c r="I262" s="132"/>
    </row>
    <row r="263" spans="1:9" ht="24">
      <c r="A263" s="130">
        <v>2960</v>
      </c>
      <c r="B263" s="63" t="s">
        <v>369</v>
      </c>
      <c r="C263" s="163">
        <v>6</v>
      </c>
      <c r="D263" s="164">
        <v>0</v>
      </c>
      <c r="E263" s="122" t="s">
        <v>956</v>
      </c>
      <c r="F263" s="18" t="s">
        <v>957</v>
      </c>
      <c r="G263" s="142"/>
      <c r="H263" s="142"/>
      <c r="I263" s="142"/>
    </row>
    <row r="264" spans="1:9" s="19" customFormat="1" ht="10.5" customHeight="1">
      <c r="A264" s="130"/>
      <c r="B264" s="58"/>
      <c r="C264" s="163"/>
      <c r="D264" s="164"/>
      <c r="E264" s="121" t="s">
        <v>198</v>
      </c>
      <c r="F264" s="18"/>
      <c r="G264" s="142"/>
      <c r="H264" s="141"/>
      <c r="I264" s="131"/>
    </row>
    <row r="265" spans="1:9" ht="24">
      <c r="A265" s="130">
        <v>2961</v>
      </c>
      <c r="B265" s="64" t="s">
        <v>369</v>
      </c>
      <c r="C265" s="422">
        <v>6</v>
      </c>
      <c r="D265" s="423">
        <v>1</v>
      </c>
      <c r="E265" s="121" t="s">
        <v>956</v>
      </c>
      <c r="F265" s="23" t="s">
        <v>958</v>
      </c>
      <c r="G265" s="142"/>
      <c r="H265" s="142"/>
      <c r="I265" s="132"/>
    </row>
    <row r="266" spans="1:9" ht="24">
      <c r="A266" s="130">
        <v>2970</v>
      </c>
      <c r="B266" s="63" t="s">
        <v>369</v>
      </c>
      <c r="C266" s="163">
        <v>7</v>
      </c>
      <c r="D266" s="164">
        <v>0</v>
      </c>
      <c r="E266" s="122" t="s">
        <v>959</v>
      </c>
      <c r="F266" s="18" t="s">
        <v>960</v>
      </c>
      <c r="G266" s="142"/>
      <c r="H266" s="142"/>
      <c r="I266" s="142"/>
    </row>
    <row r="267" spans="1:9" s="19" customFormat="1" ht="10.5" customHeight="1">
      <c r="A267" s="130"/>
      <c r="B267" s="58"/>
      <c r="C267" s="163"/>
      <c r="D267" s="164"/>
      <c r="E267" s="121" t="s">
        <v>198</v>
      </c>
      <c r="F267" s="18"/>
      <c r="G267" s="142"/>
      <c r="H267" s="141"/>
      <c r="I267" s="131"/>
    </row>
    <row r="268" spans="1:9" ht="24">
      <c r="A268" s="130">
        <v>2971</v>
      </c>
      <c r="B268" s="64" t="s">
        <v>369</v>
      </c>
      <c r="C268" s="422">
        <v>7</v>
      </c>
      <c r="D268" s="423">
        <v>1</v>
      </c>
      <c r="E268" s="121" t="s">
        <v>959</v>
      </c>
      <c r="F268" s="23" t="s">
        <v>960</v>
      </c>
      <c r="G268" s="142"/>
      <c r="H268" s="142"/>
      <c r="I268" s="132"/>
    </row>
    <row r="269" spans="1:9" ht="15">
      <c r="A269" s="130">
        <v>2980</v>
      </c>
      <c r="B269" s="63" t="s">
        <v>369</v>
      </c>
      <c r="C269" s="163">
        <v>8</v>
      </c>
      <c r="D269" s="164">
        <v>0</v>
      </c>
      <c r="E269" s="122" t="s">
        <v>961</v>
      </c>
      <c r="F269" s="18" t="s">
        <v>962</v>
      </c>
      <c r="G269" s="142"/>
      <c r="H269" s="142"/>
      <c r="I269" s="142"/>
    </row>
    <row r="270" spans="1:9" s="19" customFormat="1" ht="10.5" customHeight="1">
      <c r="A270" s="130"/>
      <c r="B270" s="58"/>
      <c r="C270" s="163"/>
      <c r="D270" s="164"/>
      <c r="E270" s="121" t="s">
        <v>198</v>
      </c>
      <c r="F270" s="18"/>
      <c r="G270" s="142"/>
      <c r="H270" s="141"/>
      <c r="I270" s="131"/>
    </row>
    <row r="271" spans="1:9" ht="15">
      <c r="A271" s="130">
        <v>2981</v>
      </c>
      <c r="B271" s="64" t="s">
        <v>369</v>
      </c>
      <c r="C271" s="422">
        <v>8</v>
      </c>
      <c r="D271" s="423">
        <v>1</v>
      </c>
      <c r="E271" s="121" t="s">
        <v>961</v>
      </c>
      <c r="F271" s="23" t="s">
        <v>963</v>
      </c>
      <c r="G271" s="142"/>
      <c r="H271" s="142"/>
      <c r="I271" s="132"/>
    </row>
    <row r="272" spans="1:9" s="157" customFormat="1" ht="42" customHeight="1">
      <c r="A272" s="153">
        <v>3000</v>
      </c>
      <c r="B272" s="63" t="s">
        <v>382</v>
      </c>
      <c r="C272" s="163">
        <v>0</v>
      </c>
      <c r="D272" s="164">
        <v>0</v>
      </c>
      <c r="E272" s="161" t="s">
        <v>42</v>
      </c>
      <c r="F272" s="154" t="s">
        <v>964</v>
      </c>
      <c r="G272" s="494">
        <f>G274+G284+G293</f>
        <v>3000</v>
      </c>
      <c r="H272" s="494">
        <f>H274+H284+H293</f>
        <v>3000</v>
      </c>
      <c r="I272" s="155"/>
    </row>
    <row r="273" spans="1:9" ht="11.25" customHeight="1">
      <c r="A273" s="128"/>
      <c r="B273" s="58"/>
      <c r="C273" s="420"/>
      <c r="D273" s="421"/>
      <c r="E273" s="121" t="s">
        <v>197</v>
      </c>
      <c r="F273" s="17"/>
      <c r="G273" s="142"/>
      <c r="H273" s="140"/>
      <c r="I273" s="129"/>
    </row>
    <row r="274" spans="1:9" ht="24">
      <c r="A274" s="130">
        <v>3010</v>
      </c>
      <c r="B274" s="63" t="s">
        <v>382</v>
      </c>
      <c r="C274" s="163">
        <v>1</v>
      </c>
      <c r="D274" s="164">
        <v>0</v>
      </c>
      <c r="E274" s="122" t="s">
        <v>381</v>
      </c>
      <c r="F274" s="18" t="s">
        <v>965</v>
      </c>
      <c r="G274" s="587"/>
      <c r="H274" s="587"/>
      <c r="I274" s="142"/>
    </row>
    <row r="275" spans="1:9" s="19" customFormat="1" ht="10.5" customHeight="1">
      <c r="A275" s="130"/>
      <c r="B275" s="58"/>
      <c r="C275" s="163"/>
      <c r="D275" s="164"/>
      <c r="E275" s="121" t="s">
        <v>198</v>
      </c>
      <c r="F275" s="18"/>
      <c r="G275" s="498"/>
      <c r="H275" s="498"/>
      <c r="I275" s="131"/>
    </row>
    <row r="276" spans="1:9" ht="15">
      <c r="A276" s="130">
        <v>3011</v>
      </c>
      <c r="B276" s="64" t="s">
        <v>382</v>
      </c>
      <c r="C276" s="422">
        <v>1</v>
      </c>
      <c r="D276" s="423">
        <v>1</v>
      </c>
      <c r="E276" s="121" t="s">
        <v>0</v>
      </c>
      <c r="F276" s="23" t="s">
        <v>1</v>
      </c>
      <c r="G276" s="587"/>
      <c r="H276" s="587"/>
      <c r="I276" s="132"/>
    </row>
    <row r="277" spans="1:9" ht="15">
      <c r="A277" s="130">
        <v>3012</v>
      </c>
      <c r="B277" s="64" t="s">
        <v>382</v>
      </c>
      <c r="C277" s="422">
        <v>1</v>
      </c>
      <c r="D277" s="423">
        <v>2</v>
      </c>
      <c r="E277" s="121" t="s">
        <v>2</v>
      </c>
      <c r="F277" s="23" t="s">
        <v>3</v>
      </c>
      <c r="G277" s="499"/>
      <c r="H277" s="499"/>
      <c r="I277" s="132"/>
    </row>
    <row r="278" spans="1:9" ht="15">
      <c r="A278" s="130">
        <v>3020</v>
      </c>
      <c r="B278" s="63" t="s">
        <v>382</v>
      </c>
      <c r="C278" s="163">
        <v>2</v>
      </c>
      <c r="D278" s="164">
        <v>0</v>
      </c>
      <c r="E278" s="122" t="s">
        <v>4</v>
      </c>
      <c r="F278" s="18" t="s">
        <v>5</v>
      </c>
      <c r="G278" s="499"/>
      <c r="H278" s="499"/>
      <c r="I278" s="142"/>
    </row>
    <row r="279" spans="1:9" s="19" customFormat="1" ht="10.5" customHeight="1">
      <c r="A279" s="130"/>
      <c r="B279" s="58"/>
      <c r="C279" s="163"/>
      <c r="D279" s="164"/>
      <c r="E279" s="121" t="s">
        <v>198</v>
      </c>
      <c r="F279" s="18"/>
      <c r="G279" s="498"/>
      <c r="H279" s="498"/>
      <c r="I279" s="131"/>
    </row>
    <row r="280" spans="1:9" ht="15">
      <c r="A280" s="130">
        <v>3021</v>
      </c>
      <c r="B280" s="64" t="s">
        <v>382</v>
      </c>
      <c r="C280" s="422">
        <v>2</v>
      </c>
      <c r="D280" s="423">
        <v>1</v>
      </c>
      <c r="E280" s="121" t="s">
        <v>4</v>
      </c>
      <c r="F280" s="23" t="s">
        <v>6</v>
      </c>
      <c r="G280" s="499"/>
      <c r="H280" s="499"/>
      <c r="I280" s="132"/>
    </row>
    <row r="281" spans="1:9" ht="15">
      <c r="A281" s="130">
        <v>3030</v>
      </c>
      <c r="B281" s="63" t="s">
        <v>382</v>
      </c>
      <c r="C281" s="163">
        <v>3</v>
      </c>
      <c r="D281" s="164">
        <v>0</v>
      </c>
      <c r="E281" s="122" t="s">
        <v>7</v>
      </c>
      <c r="F281" s="18" t="s">
        <v>8</v>
      </c>
      <c r="G281" s="499"/>
      <c r="H281" s="499"/>
      <c r="I281" s="142"/>
    </row>
    <row r="282" spans="1:9" s="19" customFormat="1" ht="15">
      <c r="A282" s="130"/>
      <c r="B282" s="58"/>
      <c r="C282" s="163"/>
      <c r="D282" s="164"/>
      <c r="E282" s="121" t="s">
        <v>198</v>
      </c>
      <c r="F282" s="18"/>
      <c r="G282" s="498"/>
      <c r="H282" s="498"/>
      <c r="I282" s="131"/>
    </row>
    <row r="283" spans="1:9" s="19" customFormat="1" ht="15">
      <c r="A283" s="130">
        <v>3031</v>
      </c>
      <c r="B283" s="64" t="s">
        <v>382</v>
      </c>
      <c r="C283" s="422">
        <v>3</v>
      </c>
      <c r="D283" s="423" t="s">
        <v>259</v>
      </c>
      <c r="E283" s="121" t="s">
        <v>7</v>
      </c>
      <c r="F283" s="18"/>
      <c r="G283" s="498"/>
      <c r="H283" s="498"/>
      <c r="I283" s="131"/>
    </row>
    <row r="284" spans="1:9" ht="15">
      <c r="A284" s="130">
        <v>3040</v>
      </c>
      <c r="B284" s="63" t="s">
        <v>382</v>
      </c>
      <c r="C284" s="163">
        <v>4</v>
      </c>
      <c r="D284" s="164">
        <v>0</v>
      </c>
      <c r="E284" s="122" t="s">
        <v>9</v>
      </c>
      <c r="F284" s="18" t="s">
        <v>10</v>
      </c>
      <c r="G284" s="491"/>
      <c r="H284" s="491"/>
      <c r="I284" s="142"/>
    </row>
    <row r="285" spans="1:9" s="19" customFormat="1" ht="10.5" customHeight="1">
      <c r="A285" s="130"/>
      <c r="B285" s="58"/>
      <c r="C285" s="163"/>
      <c r="D285" s="164"/>
      <c r="E285" s="121" t="s">
        <v>198</v>
      </c>
      <c r="F285" s="18"/>
      <c r="G285" s="141"/>
      <c r="H285" s="141"/>
      <c r="I285" s="131"/>
    </row>
    <row r="286" spans="1:9" ht="15">
      <c r="A286" s="130">
        <v>3041</v>
      </c>
      <c r="B286" s="64" t="s">
        <v>382</v>
      </c>
      <c r="C286" s="422">
        <v>4</v>
      </c>
      <c r="D286" s="423">
        <v>1</v>
      </c>
      <c r="E286" s="121" t="s">
        <v>9</v>
      </c>
      <c r="F286" s="23" t="s">
        <v>11</v>
      </c>
      <c r="G286" s="491"/>
      <c r="H286" s="491"/>
      <c r="I286" s="132"/>
    </row>
    <row r="287" spans="1:9" ht="15">
      <c r="A287" s="130">
        <v>3050</v>
      </c>
      <c r="B287" s="63" t="s">
        <v>382</v>
      </c>
      <c r="C287" s="163">
        <v>5</v>
      </c>
      <c r="D287" s="164">
        <v>0</v>
      </c>
      <c r="E287" s="122" t="s">
        <v>12</v>
      </c>
      <c r="F287" s="18" t="s">
        <v>13</v>
      </c>
      <c r="G287" s="142"/>
      <c r="H287" s="142"/>
      <c r="I287" s="142"/>
    </row>
    <row r="288" spans="1:9" s="19" customFormat="1" ht="10.5" customHeight="1">
      <c r="A288" s="130"/>
      <c r="B288" s="58"/>
      <c r="C288" s="163"/>
      <c r="D288" s="164"/>
      <c r="E288" s="121" t="s">
        <v>198</v>
      </c>
      <c r="F288" s="18"/>
      <c r="G288" s="141"/>
      <c r="H288" s="141"/>
      <c r="I288" s="131"/>
    </row>
    <row r="289" spans="1:9" ht="15">
      <c r="A289" s="130">
        <v>3051</v>
      </c>
      <c r="B289" s="64" t="s">
        <v>382</v>
      </c>
      <c r="C289" s="422">
        <v>5</v>
      </c>
      <c r="D289" s="423">
        <v>1</v>
      </c>
      <c r="E289" s="121" t="s">
        <v>12</v>
      </c>
      <c r="F289" s="23" t="s">
        <v>13</v>
      </c>
      <c r="G289" s="142"/>
      <c r="H289" s="142"/>
      <c r="I289" s="132"/>
    </row>
    <row r="290" spans="1:9" ht="15">
      <c r="A290" s="130">
        <v>3060</v>
      </c>
      <c r="B290" s="63" t="s">
        <v>382</v>
      </c>
      <c r="C290" s="163">
        <v>6</v>
      </c>
      <c r="D290" s="164">
        <v>0</v>
      </c>
      <c r="E290" s="122" t="s">
        <v>14</v>
      </c>
      <c r="F290" s="18" t="s">
        <v>15</v>
      </c>
      <c r="G290" s="142"/>
      <c r="H290" s="142"/>
      <c r="I290" s="142"/>
    </row>
    <row r="291" spans="1:9" s="19" customFormat="1" ht="10.5" customHeight="1">
      <c r="A291" s="130"/>
      <c r="B291" s="58"/>
      <c r="C291" s="163"/>
      <c r="D291" s="164"/>
      <c r="E291" s="121" t="s">
        <v>198</v>
      </c>
      <c r="F291" s="18"/>
      <c r="G291" s="141"/>
      <c r="H291" s="141"/>
      <c r="I291" s="131"/>
    </row>
    <row r="292" spans="1:9" ht="15">
      <c r="A292" s="130">
        <v>3061</v>
      </c>
      <c r="B292" s="64" t="s">
        <v>382</v>
      </c>
      <c r="C292" s="422">
        <v>6</v>
      </c>
      <c r="D292" s="423">
        <v>1</v>
      </c>
      <c r="E292" s="121" t="s">
        <v>14</v>
      </c>
      <c r="F292" s="23" t="s">
        <v>15</v>
      </c>
      <c r="G292" s="142"/>
      <c r="H292" s="142"/>
      <c r="I292" s="132"/>
    </row>
    <row r="293" spans="1:9" ht="28.5">
      <c r="A293" s="130">
        <v>3070</v>
      </c>
      <c r="B293" s="63" t="s">
        <v>382</v>
      </c>
      <c r="C293" s="163">
        <v>7</v>
      </c>
      <c r="D293" s="164">
        <v>0</v>
      </c>
      <c r="E293" s="122" t="s">
        <v>16</v>
      </c>
      <c r="F293" s="18" t="s">
        <v>17</v>
      </c>
      <c r="G293" s="490">
        <f>H293</f>
        <v>3000</v>
      </c>
      <c r="H293" s="490">
        <f>H295</f>
        <v>3000</v>
      </c>
      <c r="I293" s="142"/>
    </row>
    <row r="294" spans="1:9" s="19" customFormat="1" ht="10.5" customHeight="1">
      <c r="A294" s="130"/>
      <c r="B294" s="58"/>
      <c r="C294" s="163"/>
      <c r="D294" s="164"/>
      <c r="E294" s="121" t="s">
        <v>198</v>
      </c>
      <c r="F294" s="18"/>
      <c r="G294" s="141"/>
      <c r="H294" s="141"/>
      <c r="I294" s="131"/>
    </row>
    <row r="295" spans="1:9" ht="24">
      <c r="A295" s="130">
        <v>3071</v>
      </c>
      <c r="B295" s="64" t="s">
        <v>382</v>
      </c>
      <c r="C295" s="422">
        <v>7</v>
      </c>
      <c r="D295" s="423">
        <v>1</v>
      </c>
      <c r="E295" s="121" t="s">
        <v>16</v>
      </c>
      <c r="F295" s="23" t="s">
        <v>19</v>
      </c>
      <c r="G295" s="490">
        <f>H295</f>
        <v>3000</v>
      </c>
      <c r="H295" s="490">
        <v>3000</v>
      </c>
      <c r="I295" s="132"/>
    </row>
    <row r="296" spans="1:9" ht="36">
      <c r="A296" s="130">
        <v>3080</v>
      </c>
      <c r="B296" s="63" t="s">
        <v>382</v>
      </c>
      <c r="C296" s="163">
        <v>8</v>
      </c>
      <c r="D296" s="164">
        <v>0</v>
      </c>
      <c r="E296" s="122" t="s">
        <v>20</v>
      </c>
      <c r="F296" s="18" t="s">
        <v>21</v>
      </c>
      <c r="G296" s="142"/>
      <c r="H296" s="142"/>
      <c r="I296" s="142"/>
    </row>
    <row r="297" spans="1:9" s="19" customFormat="1" ht="10.5" customHeight="1">
      <c r="A297" s="130"/>
      <c r="B297" s="58"/>
      <c r="C297" s="163"/>
      <c r="D297" s="164"/>
      <c r="E297" s="121" t="s">
        <v>198</v>
      </c>
      <c r="F297" s="18"/>
      <c r="G297" s="142"/>
      <c r="H297" s="141"/>
      <c r="I297" s="131"/>
    </row>
    <row r="298" spans="1:9" ht="24">
      <c r="A298" s="130">
        <v>3081</v>
      </c>
      <c r="B298" s="64" t="s">
        <v>382</v>
      </c>
      <c r="C298" s="422">
        <v>8</v>
      </c>
      <c r="D298" s="423">
        <v>1</v>
      </c>
      <c r="E298" s="121" t="s">
        <v>20</v>
      </c>
      <c r="F298" s="23" t="s">
        <v>22</v>
      </c>
      <c r="G298" s="142"/>
      <c r="H298" s="142"/>
      <c r="I298" s="132"/>
    </row>
    <row r="299" spans="1:9" s="19" customFormat="1" ht="10.5" customHeight="1">
      <c r="A299" s="130"/>
      <c r="B299" s="58"/>
      <c r="C299" s="163"/>
      <c r="D299" s="164"/>
      <c r="E299" s="121" t="s">
        <v>198</v>
      </c>
      <c r="F299" s="18"/>
      <c r="G299" s="142"/>
      <c r="H299" s="141"/>
      <c r="I299" s="131"/>
    </row>
    <row r="300" spans="1:9" ht="28.5">
      <c r="A300" s="130">
        <v>3090</v>
      </c>
      <c r="B300" s="63" t="s">
        <v>382</v>
      </c>
      <c r="C300" s="163">
        <v>9</v>
      </c>
      <c r="D300" s="164">
        <v>0</v>
      </c>
      <c r="E300" s="122" t="s">
        <v>23</v>
      </c>
      <c r="F300" s="18" t="s">
        <v>24</v>
      </c>
      <c r="G300" s="142"/>
      <c r="H300" s="142"/>
      <c r="I300" s="142"/>
    </row>
    <row r="301" spans="1:9" s="19" customFormat="1" ht="10.5" customHeight="1">
      <c r="A301" s="130"/>
      <c r="B301" s="58"/>
      <c r="C301" s="163"/>
      <c r="D301" s="164"/>
      <c r="E301" s="121" t="s">
        <v>198</v>
      </c>
      <c r="F301" s="18"/>
      <c r="G301" s="142"/>
      <c r="H301" s="141"/>
      <c r="I301" s="131"/>
    </row>
    <row r="302" spans="1:9" ht="17.25" customHeight="1">
      <c r="A302" s="133">
        <v>3091</v>
      </c>
      <c r="B302" s="64" t="s">
        <v>382</v>
      </c>
      <c r="C302" s="424">
        <v>9</v>
      </c>
      <c r="D302" s="425">
        <v>1</v>
      </c>
      <c r="E302" s="126" t="s">
        <v>23</v>
      </c>
      <c r="F302" s="28" t="s">
        <v>25</v>
      </c>
      <c r="G302" s="142"/>
      <c r="H302" s="143"/>
      <c r="I302" s="134"/>
    </row>
    <row r="303" spans="1:9" ht="30" customHeight="1">
      <c r="A303" s="133">
        <v>3092</v>
      </c>
      <c r="B303" s="64" t="s">
        <v>382</v>
      </c>
      <c r="C303" s="424">
        <v>9</v>
      </c>
      <c r="D303" s="425">
        <v>2</v>
      </c>
      <c r="E303" s="126" t="s">
        <v>403</v>
      </c>
      <c r="F303" s="28"/>
      <c r="G303" s="142"/>
      <c r="H303" s="143"/>
      <c r="I303" s="134"/>
    </row>
    <row r="304" spans="1:9" s="157" customFormat="1" ht="32.25" customHeight="1">
      <c r="A304" s="162">
        <v>3100</v>
      </c>
      <c r="B304" s="163" t="s">
        <v>383</v>
      </c>
      <c r="C304" s="163">
        <v>0</v>
      </c>
      <c r="D304" s="164">
        <v>0</v>
      </c>
      <c r="E304" s="165" t="s">
        <v>43</v>
      </c>
      <c r="F304" s="166"/>
      <c r="G304" s="494">
        <f>H304</f>
        <v>7667.7</v>
      </c>
      <c r="H304" s="494">
        <v>7667.7</v>
      </c>
      <c r="I304" s="155"/>
    </row>
    <row r="305" spans="1:9" ht="11.25" customHeight="1">
      <c r="A305" s="133"/>
      <c r="B305" s="58"/>
      <c r="C305" s="420"/>
      <c r="D305" s="421"/>
      <c r="E305" s="121" t="s">
        <v>197</v>
      </c>
      <c r="F305" s="17"/>
      <c r="G305" s="581"/>
      <c r="H305" s="581"/>
      <c r="I305" s="129"/>
    </row>
    <row r="306" spans="1:9" ht="24">
      <c r="A306" s="133">
        <v>3110</v>
      </c>
      <c r="B306" s="66" t="s">
        <v>383</v>
      </c>
      <c r="C306" s="66">
        <v>1</v>
      </c>
      <c r="D306" s="120">
        <v>0</v>
      </c>
      <c r="E306" s="124" t="s">
        <v>129</v>
      </c>
      <c r="F306" s="23"/>
      <c r="G306" s="494">
        <f>H306</f>
        <v>7667.7</v>
      </c>
      <c r="H306" s="494">
        <v>7667.7</v>
      </c>
      <c r="I306" s="142"/>
    </row>
    <row r="307" spans="1:9" s="19" customFormat="1" ht="10.5" customHeight="1">
      <c r="A307" s="133"/>
      <c r="B307" s="58"/>
      <c r="C307" s="163"/>
      <c r="D307" s="164"/>
      <c r="E307" s="121" t="s">
        <v>198</v>
      </c>
      <c r="F307" s="18"/>
      <c r="G307" s="581"/>
      <c r="H307" s="581"/>
      <c r="I307" s="131"/>
    </row>
    <row r="308" spans="1:9" ht="15.75" thickBot="1">
      <c r="A308" s="135">
        <v>3112</v>
      </c>
      <c r="B308" s="136" t="s">
        <v>383</v>
      </c>
      <c r="C308" s="136">
        <v>1</v>
      </c>
      <c r="D308" s="137">
        <v>2</v>
      </c>
      <c r="E308" s="127" t="s">
        <v>130</v>
      </c>
      <c r="F308" s="139"/>
      <c r="G308" s="494">
        <f>H308</f>
        <v>7667.7</v>
      </c>
      <c r="H308" s="494">
        <v>7667.7</v>
      </c>
      <c r="I308" s="138"/>
    </row>
    <row r="309" spans="2:4" ht="15">
      <c r="B309" s="67"/>
      <c r="C309" s="68"/>
      <c r="D309" s="69"/>
    </row>
    <row r="310" spans="2:4" ht="15">
      <c r="B310" s="70"/>
      <c r="C310" s="68"/>
      <c r="D310" s="69"/>
    </row>
    <row r="311" spans="2:5" ht="15">
      <c r="B311" s="70"/>
      <c r="C311" s="68"/>
      <c r="D311" s="69"/>
      <c r="E311" s="10"/>
    </row>
    <row r="312" spans="2:4" ht="15">
      <c r="B312" s="70"/>
      <c r="C312" s="71"/>
      <c r="D312" s="72"/>
    </row>
  </sheetData>
  <sheetProtection/>
  <mergeCells count="10">
    <mergeCell ref="D5:D6"/>
    <mergeCell ref="H5:I5"/>
    <mergeCell ref="A1:I1"/>
    <mergeCell ref="A2:I2"/>
    <mergeCell ref="H4:I4"/>
    <mergeCell ref="A5:A6"/>
    <mergeCell ref="E5:E6"/>
    <mergeCell ref="F5:F6"/>
    <mergeCell ref="B5:B6"/>
    <mergeCell ref="C5:C6"/>
  </mergeCells>
  <printOptions/>
  <pageMargins left="0.25" right="0.25" top="0.75" bottom="0.75" header="0.3" footer="0.3"/>
  <pageSetup firstPageNumber="7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6.28125" style="73" customWidth="1"/>
    <col min="4" max="4" width="11.00390625" style="0" customWidth="1"/>
    <col min="5" max="5" width="12.57421875" style="0" customWidth="1"/>
    <col min="6" max="6" width="12.00390625" style="0" customWidth="1"/>
  </cols>
  <sheetData>
    <row r="1" spans="1:6" s="176" customFormat="1" ht="27" customHeight="1">
      <c r="A1" s="656" t="s">
        <v>303</v>
      </c>
      <c r="B1" s="656"/>
      <c r="C1" s="656"/>
      <c r="D1" s="656"/>
      <c r="E1" s="656"/>
      <c r="F1" s="656"/>
    </row>
    <row r="2" spans="1:6" ht="37.5" customHeight="1">
      <c r="A2" s="657" t="s">
        <v>305</v>
      </c>
      <c r="B2" s="657"/>
      <c r="C2" s="657"/>
      <c r="D2" s="657"/>
      <c r="E2" s="657"/>
      <c r="F2" s="657"/>
    </row>
    <row r="3" spans="1:3" ht="15.75">
      <c r="A3" s="175" t="s">
        <v>304</v>
      </c>
      <c r="B3" s="175"/>
      <c r="C3" s="175"/>
    </row>
    <row r="4" spans="5:6" ht="13.5" thickBot="1">
      <c r="E4" s="646" t="s">
        <v>302</v>
      </c>
      <c r="F4" s="646"/>
    </row>
    <row r="5" spans="1:6" ht="30" customHeight="1" thickBot="1">
      <c r="A5" s="658" t="s">
        <v>306</v>
      </c>
      <c r="B5" s="181" t="s">
        <v>132</v>
      </c>
      <c r="C5" s="182"/>
      <c r="D5" s="584" t="s">
        <v>674</v>
      </c>
      <c r="E5" s="660" t="s">
        <v>197</v>
      </c>
      <c r="F5" s="661"/>
    </row>
    <row r="6" spans="1:6" ht="26.25" thickBot="1">
      <c r="A6" s="659"/>
      <c r="B6" s="179" t="s">
        <v>133</v>
      </c>
      <c r="C6" s="180" t="s">
        <v>134</v>
      </c>
      <c r="D6" s="180" t="s">
        <v>673</v>
      </c>
      <c r="E6" s="95" t="s">
        <v>295</v>
      </c>
      <c r="F6" s="95" t="s">
        <v>296</v>
      </c>
    </row>
    <row r="7" spans="1:6" ht="13.5" thickBot="1">
      <c r="A7" s="33">
        <v>1</v>
      </c>
      <c r="B7" s="33">
        <v>2</v>
      </c>
      <c r="C7" s="466" t="s">
        <v>135</v>
      </c>
      <c r="D7" s="634">
        <v>5</v>
      </c>
      <c r="E7" s="33">
        <v>6</v>
      </c>
      <c r="F7" s="33">
        <v>7</v>
      </c>
    </row>
    <row r="8" spans="1:8" ht="31.5" customHeight="1" thickBot="1">
      <c r="A8" s="194">
        <v>4000</v>
      </c>
      <c r="B8" s="217" t="s">
        <v>758</v>
      </c>
      <c r="C8" s="202"/>
      <c r="D8" s="632">
        <f>E8+F8</f>
        <v>180898.2</v>
      </c>
      <c r="E8" s="501">
        <f>E10</f>
        <v>153478.1</v>
      </c>
      <c r="F8" s="501">
        <f>F171</f>
        <v>27420.1</v>
      </c>
      <c r="G8" s="608"/>
      <c r="H8" s="592"/>
    </row>
    <row r="9" spans="1:8" ht="15" thickBot="1">
      <c r="A9" s="194"/>
      <c r="B9" s="218" t="s">
        <v>201</v>
      </c>
      <c r="C9" s="202"/>
      <c r="D9" s="632"/>
      <c r="E9" s="633"/>
      <c r="F9" s="457"/>
      <c r="H9" s="592"/>
    </row>
    <row r="10" spans="1:7" ht="42" customHeight="1" thickBot="1">
      <c r="A10" s="194">
        <v>4050</v>
      </c>
      <c r="B10" s="406" t="s">
        <v>757</v>
      </c>
      <c r="C10" s="203" t="s">
        <v>526</v>
      </c>
      <c r="D10" s="632">
        <f>E10+F10</f>
        <v>153478.1</v>
      </c>
      <c r="E10" s="631">
        <f>E16+E30+E31+E32+E33+E34+E38+E44+E46+E50+E53+E57+E60+E63+E66+E67+E83+E138+E147+E152+E169+E49+E64</f>
        <v>153478.1</v>
      </c>
      <c r="F10" s="506"/>
      <c r="G10" s="569"/>
    </row>
    <row r="11" spans="1:6" ht="15" thickBot="1">
      <c r="A11" s="194"/>
      <c r="B11" s="218" t="s">
        <v>201</v>
      </c>
      <c r="C11" s="202"/>
      <c r="D11" s="524"/>
      <c r="E11" s="507"/>
      <c r="F11" s="508"/>
    </row>
    <row r="12" spans="1:6" ht="30.75" customHeight="1" thickBot="1">
      <c r="A12" s="195">
        <v>4100</v>
      </c>
      <c r="B12" s="219" t="s">
        <v>44</v>
      </c>
      <c r="C12" s="204" t="s">
        <v>526</v>
      </c>
      <c r="D12" s="504" t="s">
        <v>974</v>
      </c>
      <c r="E12" s="504" t="s">
        <v>974</v>
      </c>
      <c r="F12" s="509" t="s">
        <v>535</v>
      </c>
    </row>
    <row r="13" spans="1:6" ht="15.75" thickBot="1">
      <c r="A13" s="194"/>
      <c r="B13" s="218" t="s">
        <v>201</v>
      </c>
      <c r="C13" s="202"/>
      <c r="D13" s="510"/>
      <c r="E13" s="510"/>
      <c r="F13" s="509"/>
    </row>
    <row r="14" spans="1:6" ht="24.75" thickBot="1">
      <c r="A14" s="192">
        <v>4110</v>
      </c>
      <c r="B14" s="220" t="s">
        <v>45</v>
      </c>
      <c r="C14" s="190" t="s">
        <v>526</v>
      </c>
      <c r="D14" s="504" t="s">
        <v>974</v>
      </c>
      <c r="E14" s="504" t="s">
        <v>974</v>
      </c>
      <c r="F14" s="509" t="s">
        <v>535</v>
      </c>
    </row>
    <row r="15" spans="1:6" ht="15.75" thickBot="1">
      <c r="A15" s="192"/>
      <c r="B15" s="218" t="s">
        <v>198</v>
      </c>
      <c r="C15" s="190"/>
      <c r="D15" s="511"/>
      <c r="E15" s="511"/>
      <c r="F15" s="509"/>
    </row>
    <row r="16" spans="1:6" ht="24.75" thickBot="1">
      <c r="A16" s="196">
        <v>4111</v>
      </c>
      <c r="B16" s="221" t="s">
        <v>136</v>
      </c>
      <c r="C16" s="205" t="s">
        <v>385</v>
      </c>
      <c r="D16" s="504" t="s">
        <v>974</v>
      </c>
      <c r="E16" s="504" t="s">
        <v>974</v>
      </c>
      <c r="F16" s="512" t="s">
        <v>535</v>
      </c>
    </row>
    <row r="17" spans="1:6" ht="24.75" thickBot="1">
      <c r="A17" s="196">
        <v>4112</v>
      </c>
      <c r="B17" s="221" t="s">
        <v>137</v>
      </c>
      <c r="C17" s="206" t="s">
        <v>386</v>
      </c>
      <c r="D17" s="504"/>
      <c r="E17" s="513"/>
      <c r="F17" s="512" t="s">
        <v>535</v>
      </c>
    </row>
    <row r="18" spans="1:6" ht="15.75" thickBot="1">
      <c r="A18" s="196">
        <v>4114</v>
      </c>
      <c r="B18" s="221" t="s">
        <v>138</v>
      </c>
      <c r="C18" s="206" t="s">
        <v>384</v>
      </c>
      <c r="D18" s="504"/>
      <c r="E18" s="513"/>
      <c r="F18" s="512" t="s">
        <v>535</v>
      </c>
    </row>
    <row r="19" spans="1:6" ht="24.75" thickBot="1">
      <c r="A19" s="196">
        <v>4120</v>
      </c>
      <c r="B19" s="222" t="s">
        <v>46</v>
      </c>
      <c r="C19" s="207" t="s">
        <v>526</v>
      </c>
      <c r="D19" s="513"/>
      <c r="E19" s="513"/>
      <c r="F19" s="512" t="s">
        <v>535</v>
      </c>
    </row>
    <row r="20" spans="1:6" ht="15.75" thickBot="1">
      <c r="A20" s="192"/>
      <c r="B20" s="218" t="s">
        <v>198</v>
      </c>
      <c r="C20" s="190"/>
      <c r="D20" s="514"/>
      <c r="E20" s="514"/>
      <c r="F20" s="509"/>
    </row>
    <row r="21" spans="1:6" ht="13.5" customHeight="1">
      <c r="A21" s="196">
        <v>4121</v>
      </c>
      <c r="B21" s="221" t="s">
        <v>139</v>
      </c>
      <c r="C21" s="206" t="s">
        <v>387</v>
      </c>
      <c r="D21" s="513"/>
      <c r="E21" s="513"/>
      <c r="F21" s="512" t="s">
        <v>535</v>
      </c>
    </row>
    <row r="22" spans="1:6" ht="25.5" customHeight="1" thickBot="1">
      <c r="A22" s="196">
        <v>4130</v>
      </c>
      <c r="B22" s="222" t="s">
        <v>47</v>
      </c>
      <c r="C22" s="207" t="s">
        <v>526</v>
      </c>
      <c r="D22" s="513"/>
      <c r="E22" s="513"/>
      <c r="F22" s="512" t="s">
        <v>535</v>
      </c>
    </row>
    <row r="23" spans="1:6" ht="15.75" thickBot="1">
      <c r="A23" s="192"/>
      <c r="B23" s="218" t="s">
        <v>198</v>
      </c>
      <c r="C23" s="190"/>
      <c r="D23" s="514"/>
      <c r="E23" s="514"/>
      <c r="F23" s="512"/>
    </row>
    <row r="24" spans="1:6" ht="13.5" customHeight="1" thickBot="1">
      <c r="A24" s="197">
        <v>4131</v>
      </c>
      <c r="B24" s="223" t="s">
        <v>388</v>
      </c>
      <c r="C24" s="208" t="s">
        <v>389</v>
      </c>
      <c r="D24" s="515"/>
      <c r="E24" s="515"/>
      <c r="F24" s="512" t="s">
        <v>535</v>
      </c>
    </row>
    <row r="25" spans="1:6" ht="36" customHeight="1" thickBot="1">
      <c r="A25" s="195">
        <v>4200</v>
      </c>
      <c r="B25" s="224" t="s">
        <v>48</v>
      </c>
      <c r="C25" s="204" t="s">
        <v>526</v>
      </c>
      <c r="D25" s="553"/>
      <c r="E25" s="553"/>
      <c r="F25" s="516" t="s">
        <v>535</v>
      </c>
    </row>
    <row r="26" spans="1:6" ht="15" thickBot="1">
      <c r="A26" s="194"/>
      <c r="B26" s="218" t="s">
        <v>201</v>
      </c>
      <c r="C26" s="202"/>
      <c r="D26" s="510"/>
      <c r="E26" s="510"/>
      <c r="F26" s="508"/>
    </row>
    <row r="27" spans="1:6" ht="33.75" thickBot="1">
      <c r="A27" s="192">
        <v>4210</v>
      </c>
      <c r="B27" s="225" t="s">
        <v>49</v>
      </c>
      <c r="C27" s="190" t="s">
        <v>526</v>
      </c>
      <c r="D27" s="517">
        <f>D30+D31+D32+D33+D34</f>
        <v>9656</v>
      </c>
      <c r="E27" s="517">
        <f>E30+E31+E32+E33+E34</f>
        <v>9656</v>
      </c>
      <c r="F27" s="509" t="s">
        <v>535</v>
      </c>
    </row>
    <row r="28" spans="1:6" ht="15.75" thickBot="1">
      <c r="A28" s="192"/>
      <c r="B28" s="218" t="s">
        <v>198</v>
      </c>
      <c r="C28" s="190"/>
      <c r="D28" s="514"/>
      <c r="E28" s="514"/>
      <c r="F28" s="509"/>
    </row>
    <row r="29" spans="1:6" ht="24">
      <c r="A29" s="196">
        <v>4211</v>
      </c>
      <c r="B29" s="221" t="s">
        <v>390</v>
      </c>
      <c r="C29" s="206" t="s">
        <v>391</v>
      </c>
      <c r="D29" s="513"/>
      <c r="E29" s="513"/>
      <c r="F29" s="512" t="s">
        <v>535</v>
      </c>
    </row>
    <row r="30" spans="1:6" ht="15">
      <c r="A30" s="196">
        <v>4212</v>
      </c>
      <c r="B30" s="222" t="s">
        <v>183</v>
      </c>
      <c r="C30" s="206" t="s">
        <v>392</v>
      </c>
      <c r="D30" s="518">
        <f>E30</f>
        <v>2700</v>
      </c>
      <c r="E30" s="518">
        <v>2700</v>
      </c>
      <c r="F30" s="512" t="s">
        <v>535</v>
      </c>
    </row>
    <row r="31" spans="1:6" ht="15">
      <c r="A31" s="196">
        <v>4213</v>
      </c>
      <c r="B31" s="221" t="s">
        <v>140</v>
      </c>
      <c r="C31" s="206" t="s">
        <v>393</v>
      </c>
      <c r="D31" s="518">
        <f>E31</f>
        <v>4023</v>
      </c>
      <c r="E31" s="518">
        <v>4023</v>
      </c>
      <c r="F31" s="512" t="s">
        <v>535</v>
      </c>
    </row>
    <row r="32" spans="1:6" ht="15">
      <c r="A32" s="196">
        <v>4214</v>
      </c>
      <c r="B32" s="221" t="s">
        <v>141</v>
      </c>
      <c r="C32" s="206" t="s">
        <v>394</v>
      </c>
      <c r="D32" s="518">
        <f>E32</f>
        <v>920</v>
      </c>
      <c r="E32" s="518">
        <v>920</v>
      </c>
      <c r="F32" s="512" t="s">
        <v>535</v>
      </c>
    </row>
    <row r="33" spans="1:6" ht="15">
      <c r="A33" s="196">
        <v>4215</v>
      </c>
      <c r="B33" s="221" t="s">
        <v>145</v>
      </c>
      <c r="C33" s="206" t="s">
        <v>395</v>
      </c>
      <c r="D33" s="518">
        <f>E33</f>
        <v>150</v>
      </c>
      <c r="E33" s="518">
        <v>150</v>
      </c>
      <c r="F33" s="512" t="s">
        <v>535</v>
      </c>
    </row>
    <row r="34" spans="1:6" ht="17.25" customHeight="1">
      <c r="A34" s="196">
        <v>4216</v>
      </c>
      <c r="B34" s="221" t="s">
        <v>146</v>
      </c>
      <c r="C34" s="206" t="s">
        <v>396</v>
      </c>
      <c r="D34" s="518">
        <f>E34</f>
        <v>1863</v>
      </c>
      <c r="E34" s="519">
        <v>1863</v>
      </c>
      <c r="F34" s="512" t="s">
        <v>535</v>
      </c>
    </row>
    <row r="35" spans="1:6" ht="15.75" thickBot="1">
      <c r="A35" s="197">
        <v>4217</v>
      </c>
      <c r="B35" s="226" t="s">
        <v>147</v>
      </c>
      <c r="C35" s="209" t="s">
        <v>397</v>
      </c>
      <c r="D35" s="515"/>
      <c r="E35" s="515"/>
      <c r="F35" s="520" t="s">
        <v>535</v>
      </c>
    </row>
    <row r="36" spans="1:6" ht="35.25" thickBot="1">
      <c r="A36" s="192">
        <v>4220</v>
      </c>
      <c r="B36" s="225" t="s">
        <v>50</v>
      </c>
      <c r="C36" s="190" t="s">
        <v>526</v>
      </c>
      <c r="D36" s="521">
        <f>E36</f>
        <v>1800</v>
      </c>
      <c r="E36" s="521">
        <f>E38</f>
        <v>1800</v>
      </c>
      <c r="F36" s="509" t="s">
        <v>535</v>
      </c>
    </row>
    <row r="37" spans="1:6" ht="15.75" thickBot="1">
      <c r="A37" s="192"/>
      <c r="B37" s="218" t="s">
        <v>198</v>
      </c>
      <c r="C37" s="190"/>
      <c r="D37" s="514"/>
      <c r="E37" s="514"/>
      <c r="F37" s="509"/>
    </row>
    <row r="38" spans="1:6" ht="15">
      <c r="A38" s="196">
        <v>4221</v>
      </c>
      <c r="B38" s="221" t="s">
        <v>148</v>
      </c>
      <c r="C38" s="210">
        <v>4221</v>
      </c>
      <c r="D38" s="521">
        <f>E38</f>
        <v>1800</v>
      </c>
      <c r="E38" s="521">
        <v>1800</v>
      </c>
      <c r="F38" s="512" t="s">
        <v>535</v>
      </c>
    </row>
    <row r="39" spans="1:6" ht="24">
      <c r="A39" s="196">
        <v>4222</v>
      </c>
      <c r="B39" s="221" t="s">
        <v>149</v>
      </c>
      <c r="C39" s="206" t="s">
        <v>488</v>
      </c>
      <c r="D39" s="513"/>
      <c r="E39" s="513"/>
      <c r="F39" s="512" t="s">
        <v>535</v>
      </c>
    </row>
    <row r="40" spans="1:6" ht="15.75" thickBot="1">
      <c r="A40" s="197">
        <v>4223</v>
      </c>
      <c r="B40" s="226" t="s">
        <v>150</v>
      </c>
      <c r="C40" s="209" t="s">
        <v>489</v>
      </c>
      <c r="D40" s="515"/>
      <c r="E40" s="515"/>
      <c r="F40" s="520" t="s">
        <v>535</v>
      </c>
    </row>
    <row r="41" spans="1:6" ht="45.75" thickBot="1">
      <c r="A41" s="192">
        <v>4230</v>
      </c>
      <c r="B41" s="225" t="s">
        <v>51</v>
      </c>
      <c r="C41" s="190" t="s">
        <v>526</v>
      </c>
      <c r="D41" s="521">
        <f>D44+D46+D50+D49</f>
        <v>4184</v>
      </c>
      <c r="E41" s="521">
        <f>E44+E46+E48+E49+E50</f>
        <v>4184</v>
      </c>
      <c r="F41" s="509" t="s">
        <v>535</v>
      </c>
    </row>
    <row r="42" spans="1:6" ht="15.75" thickBot="1">
      <c r="A42" s="192"/>
      <c r="B42" s="218" t="s">
        <v>198</v>
      </c>
      <c r="C42" s="190"/>
      <c r="D42" s="514"/>
      <c r="E42" s="514"/>
      <c r="F42" s="509"/>
    </row>
    <row r="43" spans="1:6" ht="15">
      <c r="A43" s="196">
        <v>4231</v>
      </c>
      <c r="B43" s="221" t="s">
        <v>151</v>
      </c>
      <c r="C43" s="206" t="s">
        <v>490</v>
      </c>
      <c r="D43" s="513"/>
      <c r="E43" s="513"/>
      <c r="F43" s="512" t="s">
        <v>535</v>
      </c>
    </row>
    <row r="44" spans="1:6" ht="15">
      <c r="A44" s="196">
        <v>4232</v>
      </c>
      <c r="B44" s="221" t="s">
        <v>152</v>
      </c>
      <c r="C44" s="206" t="s">
        <v>491</v>
      </c>
      <c r="D44" s="518">
        <f>E44</f>
        <v>430</v>
      </c>
      <c r="E44" s="518">
        <v>430</v>
      </c>
      <c r="F44" s="512" t="s">
        <v>535</v>
      </c>
    </row>
    <row r="45" spans="1:6" ht="24">
      <c r="A45" s="196">
        <v>4233</v>
      </c>
      <c r="B45" s="221" t="s">
        <v>153</v>
      </c>
      <c r="C45" s="206" t="s">
        <v>492</v>
      </c>
      <c r="D45" s="518"/>
      <c r="E45" s="518"/>
      <c r="F45" s="512" t="s">
        <v>535</v>
      </c>
    </row>
    <row r="46" spans="1:6" ht="15">
      <c r="A46" s="196">
        <v>4234</v>
      </c>
      <c r="B46" s="221" t="s">
        <v>154</v>
      </c>
      <c r="C46" s="206" t="s">
        <v>493</v>
      </c>
      <c r="D46" s="518">
        <f>E46</f>
        <v>320</v>
      </c>
      <c r="E46" s="518">
        <v>320</v>
      </c>
      <c r="F46" s="512" t="s">
        <v>535</v>
      </c>
    </row>
    <row r="47" spans="1:6" ht="15">
      <c r="A47" s="196">
        <v>4235</v>
      </c>
      <c r="B47" s="227" t="s">
        <v>155</v>
      </c>
      <c r="C47" s="211">
        <v>4235</v>
      </c>
      <c r="D47" s="519"/>
      <c r="E47" s="519"/>
      <c r="F47" s="512" t="s">
        <v>535</v>
      </c>
    </row>
    <row r="48" spans="1:6" ht="24">
      <c r="A48" s="196">
        <v>4236</v>
      </c>
      <c r="B48" s="221" t="s">
        <v>156</v>
      </c>
      <c r="C48" s="206" t="s">
        <v>494</v>
      </c>
      <c r="D48" s="513"/>
      <c r="E48" s="513"/>
      <c r="F48" s="512" t="s">
        <v>535</v>
      </c>
    </row>
    <row r="49" spans="1:6" ht="15">
      <c r="A49" s="196">
        <v>4237</v>
      </c>
      <c r="B49" s="221" t="s">
        <v>157</v>
      </c>
      <c r="C49" s="206" t="s">
        <v>495</v>
      </c>
      <c r="D49" s="539">
        <v>850</v>
      </c>
      <c r="E49" s="635">
        <v>850</v>
      </c>
      <c r="F49" s="512" t="s">
        <v>535</v>
      </c>
    </row>
    <row r="50" spans="1:6" ht="15.75" thickBot="1">
      <c r="A50" s="197">
        <v>4238</v>
      </c>
      <c r="B50" s="226" t="s">
        <v>158</v>
      </c>
      <c r="C50" s="209" t="s">
        <v>496</v>
      </c>
      <c r="D50" s="590">
        <f>E50</f>
        <v>2584</v>
      </c>
      <c r="E50" s="522">
        <v>2584</v>
      </c>
      <c r="F50" s="520" t="s">
        <v>535</v>
      </c>
    </row>
    <row r="51" spans="1:6" ht="24.75" thickBot="1">
      <c r="A51" s="192">
        <v>4240</v>
      </c>
      <c r="B51" s="225" t="s">
        <v>52</v>
      </c>
      <c r="C51" s="190" t="s">
        <v>526</v>
      </c>
      <c r="D51" s="589">
        <f>E51</f>
        <v>3100</v>
      </c>
      <c r="E51" s="517">
        <f>E53</f>
        <v>3100</v>
      </c>
      <c r="F51" s="509" t="s">
        <v>535</v>
      </c>
    </row>
    <row r="52" spans="1:6" ht="15.75" thickBot="1">
      <c r="A52" s="192"/>
      <c r="B52" s="218" t="s">
        <v>198</v>
      </c>
      <c r="C52" s="190"/>
      <c r="D52" s="555"/>
      <c r="E52" s="511"/>
      <c r="F52" s="509"/>
    </row>
    <row r="53" spans="1:6" ht="15.75" thickBot="1">
      <c r="A53" s="197">
        <v>4241</v>
      </c>
      <c r="B53" s="221" t="s">
        <v>159</v>
      </c>
      <c r="C53" s="209" t="s">
        <v>497</v>
      </c>
      <c r="D53" s="589">
        <f>E53</f>
        <v>3100</v>
      </c>
      <c r="E53" s="517">
        <f>2850+250</f>
        <v>3100</v>
      </c>
      <c r="F53" s="520" t="s">
        <v>535</v>
      </c>
    </row>
    <row r="54" spans="1:6" ht="28.5" customHeight="1" thickBot="1">
      <c r="A54" s="192">
        <v>4250</v>
      </c>
      <c r="B54" s="225" t="s">
        <v>53</v>
      </c>
      <c r="C54" s="190" t="s">
        <v>526</v>
      </c>
      <c r="D54" s="589">
        <f>D56+D57</f>
        <v>1150</v>
      </c>
      <c r="E54" s="517">
        <f>E56+E57</f>
        <v>1150</v>
      </c>
      <c r="F54" s="509" t="s">
        <v>535</v>
      </c>
    </row>
    <row r="55" spans="1:6" ht="15.75" thickBot="1">
      <c r="A55" s="192"/>
      <c r="B55" s="218" t="s">
        <v>198</v>
      </c>
      <c r="C55" s="190"/>
      <c r="D55" s="591"/>
      <c r="E55" s="514"/>
      <c r="F55" s="509"/>
    </row>
    <row r="56" spans="1:6" ht="24">
      <c r="A56" s="196">
        <v>4251</v>
      </c>
      <c r="B56" s="221" t="s">
        <v>160</v>
      </c>
      <c r="C56" s="206" t="s">
        <v>498</v>
      </c>
      <c r="D56" s="554"/>
      <c r="E56" s="518"/>
      <c r="F56" s="512" t="s">
        <v>535</v>
      </c>
    </row>
    <row r="57" spans="1:6" ht="24.75" thickBot="1">
      <c r="A57" s="197">
        <v>4252</v>
      </c>
      <c r="B57" s="226" t="s">
        <v>161</v>
      </c>
      <c r="C57" s="209" t="s">
        <v>499</v>
      </c>
      <c r="D57" s="522">
        <f>E57</f>
        <v>1150</v>
      </c>
      <c r="E57" s="522">
        <v>1150</v>
      </c>
      <c r="F57" s="520" t="s">
        <v>535</v>
      </c>
    </row>
    <row r="58" spans="1:6" ht="33.75" thickBot="1">
      <c r="A58" s="192">
        <v>4260</v>
      </c>
      <c r="B58" s="225" t="s">
        <v>54</v>
      </c>
      <c r="C58" s="190" t="s">
        <v>526</v>
      </c>
      <c r="D58" s="517">
        <f>D60+D63+D66+D67</f>
        <v>9949.5</v>
      </c>
      <c r="E58" s="517">
        <f>E60+E63+E66+E67</f>
        <v>9949.5</v>
      </c>
      <c r="F58" s="509" t="s">
        <v>535</v>
      </c>
    </row>
    <row r="59" spans="1:6" ht="15.75" thickBot="1">
      <c r="A59" s="192"/>
      <c r="B59" s="218" t="s">
        <v>198</v>
      </c>
      <c r="C59" s="190"/>
      <c r="D59" s="511"/>
      <c r="E59" s="511"/>
      <c r="F59" s="509"/>
    </row>
    <row r="60" spans="1:6" ht="15">
      <c r="A60" s="196">
        <v>4261</v>
      </c>
      <c r="B60" s="221" t="s">
        <v>169</v>
      </c>
      <c r="C60" s="206" t="s">
        <v>500</v>
      </c>
      <c r="D60" s="518">
        <f>E60</f>
        <v>840</v>
      </c>
      <c r="E60" s="518">
        <v>840</v>
      </c>
      <c r="F60" s="512" t="s">
        <v>535</v>
      </c>
    </row>
    <row r="61" spans="1:6" ht="15">
      <c r="A61" s="196">
        <v>4262</v>
      </c>
      <c r="B61" s="221" t="s">
        <v>170</v>
      </c>
      <c r="C61" s="206" t="s">
        <v>501</v>
      </c>
      <c r="D61" s="518"/>
      <c r="E61" s="518"/>
      <c r="F61" s="512" t="s">
        <v>535</v>
      </c>
    </row>
    <row r="62" spans="1:6" ht="24">
      <c r="A62" s="196">
        <v>4263</v>
      </c>
      <c r="B62" s="221" t="s">
        <v>405</v>
      </c>
      <c r="C62" s="206" t="s">
        <v>502</v>
      </c>
      <c r="D62" s="518"/>
      <c r="E62" s="518"/>
      <c r="F62" s="512" t="s">
        <v>535</v>
      </c>
    </row>
    <row r="63" spans="1:6" ht="15">
      <c r="A63" s="196">
        <v>4264</v>
      </c>
      <c r="B63" s="228" t="s">
        <v>171</v>
      </c>
      <c r="C63" s="206" t="s">
        <v>503</v>
      </c>
      <c r="D63" s="518">
        <f>E63</f>
        <v>4925</v>
      </c>
      <c r="E63" s="518">
        <v>4925</v>
      </c>
      <c r="F63" s="512" t="s">
        <v>535</v>
      </c>
    </row>
    <row r="64" spans="1:6" ht="24">
      <c r="A64" s="196">
        <v>4265</v>
      </c>
      <c r="B64" s="229" t="s">
        <v>172</v>
      </c>
      <c r="C64" s="206" t="s">
        <v>504</v>
      </c>
      <c r="D64" s="518">
        <v>30</v>
      </c>
      <c r="E64" s="518">
        <v>30</v>
      </c>
      <c r="F64" s="512" t="s">
        <v>535</v>
      </c>
    </row>
    <row r="65" spans="1:6" ht="15">
      <c r="A65" s="196">
        <v>4266</v>
      </c>
      <c r="B65" s="228" t="s">
        <v>173</v>
      </c>
      <c r="C65" s="206" t="s">
        <v>505</v>
      </c>
      <c r="D65" s="519"/>
      <c r="E65" s="519"/>
      <c r="F65" s="512" t="s">
        <v>535</v>
      </c>
    </row>
    <row r="66" spans="1:6" ht="15">
      <c r="A66" s="196">
        <v>4267</v>
      </c>
      <c r="B66" s="228" t="s">
        <v>174</v>
      </c>
      <c r="C66" s="206" t="s">
        <v>506</v>
      </c>
      <c r="D66" s="518">
        <f>E66</f>
        <v>480</v>
      </c>
      <c r="E66" s="518">
        <v>480</v>
      </c>
      <c r="F66" s="512" t="s">
        <v>535</v>
      </c>
    </row>
    <row r="67" spans="1:6" ht="15.75" thickBot="1">
      <c r="A67" s="197">
        <v>4268</v>
      </c>
      <c r="B67" s="230" t="s">
        <v>175</v>
      </c>
      <c r="C67" s="209" t="s">
        <v>507</v>
      </c>
      <c r="D67" s="522">
        <f>E67</f>
        <v>3704.5</v>
      </c>
      <c r="E67" s="522">
        <v>3704.5</v>
      </c>
      <c r="F67" s="520" t="s">
        <v>535</v>
      </c>
    </row>
    <row r="68" spans="1:6" ht="11.25" customHeight="1" thickBot="1">
      <c r="A68" s="195">
        <v>4300</v>
      </c>
      <c r="B68" s="191" t="s">
        <v>55</v>
      </c>
      <c r="C68" s="204" t="s">
        <v>526</v>
      </c>
      <c r="D68" s="510"/>
      <c r="E68" s="510"/>
      <c r="F68" s="516" t="s">
        <v>535</v>
      </c>
    </row>
    <row r="69" spans="1:6" ht="15" thickBot="1">
      <c r="A69" s="194"/>
      <c r="B69" s="218" t="s">
        <v>201</v>
      </c>
      <c r="C69" s="202"/>
      <c r="D69" s="507"/>
      <c r="E69" s="507"/>
      <c r="F69" s="508"/>
    </row>
    <row r="70" spans="1:6" ht="15.75" thickBot="1">
      <c r="A70" s="192">
        <v>4310</v>
      </c>
      <c r="B70" s="231" t="s">
        <v>56</v>
      </c>
      <c r="C70" s="190" t="s">
        <v>526</v>
      </c>
      <c r="D70" s="514"/>
      <c r="E70" s="514"/>
      <c r="F70" s="512" t="s">
        <v>535</v>
      </c>
    </row>
    <row r="71" spans="1:6" ht="15.75" thickBot="1">
      <c r="A71" s="192"/>
      <c r="B71" s="218" t="s">
        <v>198</v>
      </c>
      <c r="C71" s="190"/>
      <c r="D71" s="514"/>
      <c r="E71" s="514"/>
      <c r="F71" s="509"/>
    </row>
    <row r="72" spans="1:6" ht="15">
      <c r="A72" s="196">
        <v>4311</v>
      </c>
      <c r="B72" s="228" t="s">
        <v>176</v>
      </c>
      <c r="C72" s="206" t="s">
        <v>508</v>
      </c>
      <c r="D72" s="513"/>
      <c r="E72" s="513"/>
      <c r="F72" s="512" t="s">
        <v>535</v>
      </c>
    </row>
    <row r="73" spans="1:6" ht="15">
      <c r="A73" s="196">
        <v>4312</v>
      </c>
      <c r="B73" s="228" t="s">
        <v>177</v>
      </c>
      <c r="C73" s="206" t="s">
        <v>509</v>
      </c>
      <c r="D73" s="513"/>
      <c r="E73" s="513"/>
      <c r="F73" s="512" t="s">
        <v>535</v>
      </c>
    </row>
    <row r="74" spans="1:6" ht="15.75" thickBot="1">
      <c r="A74" s="196">
        <v>4320</v>
      </c>
      <c r="B74" s="232" t="s">
        <v>57</v>
      </c>
      <c r="C74" s="207" t="s">
        <v>526</v>
      </c>
      <c r="D74" s="513"/>
      <c r="E74" s="513"/>
      <c r="F74" s="512" t="s">
        <v>535</v>
      </c>
    </row>
    <row r="75" spans="1:6" ht="15.75" thickBot="1">
      <c r="A75" s="192"/>
      <c r="B75" s="218" t="s">
        <v>198</v>
      </c>
      <c r="C75" s="190"/>
      <c r="D75" s="514"/>
      <c r="E75" s="514"/>
      <c r="F75" s="509"/>
    </row>
    <row r="76" spans="1:6" ht="15.75" customHeight="1">
      <c r="A76" s="196">
        <v>4321</v>
      </c>
      <c r="B76" s="228" t="s">
        <v>178</v>
      </c>
      <c r="C76" s="206" t="s">
        <v>510</v>
      </c>
      <c r="D76" s="513"/>
      <c r="E76" s="513"/>
      <c r="F76" s="512" t="s">
        <v>535</v>
      </c>
    </row>
    <row r="77" spans="1:6" ht="15.75" thickBot="1">
      <c r="A77" s="197">
        <v>4322</v>
      </c>
      <c r="B77" s="230" t="s">
        <v>179</v>
      </c>
      <c r="C77" s="209" t="s">
        <v>511</v>
      </c>
      <c r="D77" s="515"/>
      <c r="E77" s="515"/>
      <c r="F77" s="520" t="s">
        <v>535</v>
      </c>
    </row>
    <row r="78" spans="1:6" ht="23.25" thickBot="1">
      <c r="A78" s="192">
        <v>4330</v>
      </c>
      <c r="B78" s="231" t="s">
        <v>58</v>
      </c>
      <c r="C78" s="190" t="s">
        <v>526</v>
      </c>
      <c r="D78" s="514"/>
      <c r="E78" s="514"/>
      <c r="F78" s="509" t="s">
        <v>535</v>
      </c>
    </row>
    <row r="79" spans="1:6" ht="15.75" thickBot="1">
      <c r="A79" s="192"/>
      <c r="B79" s="218" t="s">
        <v>198</v>
      </c>
      <c r="C79" s="190"/>
      <c r="D79" s="514"/>
      <c r="E79" s="514"/>
      <c r="F79" s="509"/>
    </row>
    <row r="80" spans="1:6" ht="24">
      <c r="A80" s="196">
        <v>4331</v>
      </c>
      <c r="B80" s="228" t="s">
        <v>180</v>
      </c>
      <c r="C80" s="206" t="s">
        <v>512</v>
      </c>
      <c r="D80" s="513"/>
      <c r="E80" s="513"/>
      <c r="F80" s="512" t="s">
        <v>535</v>
      </c>
    </row>
    <row r="81" spans="1:6" ht="15">
      <c r="A81" s="196">
        <v>4332</v>
      </c>
      <c r="B81" s="228" t="s">
        <v>181</v>
      </c>
      <c r="C81" s="206" t="s">
        <v>513</v>
      </c>
      <c r="D81" s="513"/>
      <c r="E81" s="513"/>
      <c r="F81" s="512" t="s">
        <v>535</v>
      </c>
    </row>
    <row r="82" spans="1:6" ht="15.75" thickBot="1">
      <c r="A82" s="197">
        <v>4333</v>
      </c>
      <c r="B82" s="230" t="s">
        <v>182</v>
      </c>
      <c r="C82" s="209" t="s">
        <v>514</v>
      </c>
      <c r="D82" s="515"/>
      <c r="E82" s="515"/>
      <c r="F82" s="520" t="s">
        <v>535</v>
      </c>
    </row>
    <row r="83" spans="1:6" ht="15.75" thickBot="1">
      <c r="A83" s="195">
        <v>4400</v>
      </c>
      <c r="B83" s="233" t="s">
        <v>59</v>
      </c>
      <c r="C83" s="204" t="s">
        <v>526</v>
      </c>
      <c r="D83" s="523">
        <f>E83</f>
        <v>38781</v>
      </c>
      <c r="E83" s="523">
        <f>E85</f>
        <v>38781</v>
      </c>
      <c r="F83" s="516" t="s">
        <v>535</v>
      </c>
    </row>
    <row r="84" spans="1:6" ht="15" thickBot="1">
      <c r="A84" s="194"/>
      <c r="B84" s="218" t="s">
        <v>201</v>
      </c>
      <c r="C84" s="202"/>
      <c r="D84" s="510"/>
      <c r="E84" s="510"/>
      <c r="F84" s="508"/>
    </row>
    <row r="85" spans="1:6" ht="24.75" thickBot="1">
      <c r="A85" s="192">
        <v>4410</v>
      </c>
      <c r="B85" s="231" t="s">
        <v>60</v>
      </c>
      <c r="C85" s="190" t="s">
        <v>526</v>
      </c>
      <c r="D85" s="523">
        <f>E85</f>
        <v>38781</v>
      </c>
      <c r="E85" s="523">
        <f>E87</f>
        <v>38781</v>
      </c>
      <c r="F85" s="512" t="s">
        <v>535</v>
      </c>
    </row>
    <row r="86" spans="1:6" ht="15.75" thickBot="1">
      <c r="A86" s="192"/>
      <c r="B86" s="218" t="s">
        <v>198</v>
      </c>
      <c r="C86" s="190"/>
      <c r="D86" s="511"/>
      <c r="E86" s="511"/>
      <c r="F86" s="509"/>
    </row>
    <row r="87" spans="1:7" ht="24">
      <c r="A87" s="196">
        <v>4411</v>
      </c>
      <c r="B87" s="228" t="s">
        <v>184</v>
      </c>
      <c r="C87" s="206" t="s">
        <v>515</v>
      </c>
      <c r="D87" s="523">
        <f>E87</f>
        <v>38781</v>
      </c>
      <c r="E87" s="523">
        <v>38781</v>
      </c>
      <c r="F87" s="512" t="s">
        <v>535</v>
      </c>
      <c r="G87" s="569"/>
    </row>
    <row r="88" spans="1:6" ht="24">
      <c r="A88" s="196">
        <v>4412</v>
      </c>
      <c r="B88" s="228" t="s">
        <v>193</v>
      </c>
      <c r="C88" s="206" t="s">
        <v>516</v>
      </c>
      <c r="D88" s="513"/>
      <c r="E88" s="513"/>
      <c r="F88" s="512" t="s">
        <v>535</v>
      </c>
    </row>
    <row r="89" spans="1:6" ht="35.25" thickBot="1">
      <c r="A89" s="196">
        <v>4420</v>
      </c>
      <c r="B89" s="232" t="s">
        <v>61</v>
      </c>
      <c r="C89" s="207" t="s">
        <v>526</v>
      </c>
      <c r="D89" s="513"/>
      <c r="E89" s="513"/>
      <c r="F89" s="512" t="s">
        <v>535</v>
      </c>
    </row>
    <row r="90" spans="1:6" ht="15.75" thickBot="1">
      <c r="A90" s="192"/>
      <c r="B90" s="218" t="s">
        <v>198</v>
      </c>
      <c r="C90" s="190"/>
      <c r="D90" s="514"/>
      <c r="E90" s="514"/>
      <c r="F90" s="509"/>
    </row>
    <row r="91" spans="1:6" ht="36">
      <c r="A91" s="196">
        <v>4421</v>
      </c>
      <c r="B91" s="228" t="s">
        <v>28</v>
      </c>
      <c r="C91" s="206" t="s">
        <v>517</v>
      </c>
      <c r="D91" s="513"/>
      <c r="E91" s="513"/>
      <c r="F91" s="512" t="s">
        <v>535</v>
      </c>
    </row>
    <row r="92" spans="1:6" ht="36.75" thickBot="1">
      <c r="A92" s="197">
        <v>4422</v>
      </c>
      <c r="B92" s="230" t="s">
        <v>315</v>
      </c>
      <c r="C92" s="209" t="s">
        <v>518</v>
      </c>
      <c r="D92" s="515"/>
      <c r="E92" s="515"/>
      <c r="F92" s="520" t="s">
        <v>535</v>
      </c>
    </row>
    <row r="93" spans="1:6" ht="23.25" thickBot="1">
      <c r="A93" s="198">
        <v>4500</v>
      </c>
      <c r="B93" s="234" t="s">
        <v>62</v>
      </c>
      <c r="C93" s="212" t="s">
        <v>526</v>
      </c>
      <c r="D93" s="524"/>
      <c r="E93" s="524"/>
      <c r="F93" s="525" t="s">
        <v>535</v>
      </c>
    </row>
    <row r="94" spans="1:6" ht="15" thickBot="1">
      <c r="A94" s="194"/>
      <c r="B94" s="218" t="s">
        <v>201</v>
      </c>
      <c r="C94" s="202"/>
      <c r="D94" s="507"/>
      <c r="E94" s="507"/>
      <c r="F94" s="508"/>
    </row>
    <row r="95" spans="1:6" ht="24.75" thickBot="1">
      <c r="A95" s="192">
        <v>4510</v>
      </c>
      <c r="B95" s="235" t="s">
        <v>63</v>
      </c>
      <c r="C95" s="190" t="s">
        <v>526</v>
      </c>
      <c r="D95" s="514"/>
      <c r="E95" s="514"/>
      <c r="F95" s="512" t="s">
        <v>535</v>
      </c>
    </row>
    <row r="96" spans="1:6" ht="15.75" thickBot="1">
      <c r="A96" s="192"/>
      <c r="B96" s="218" t="s">
        <v>198</v>
      </c>
      <c r="C96" s="190"/>
      <c r="D96" s="514"/>
      <c r="E96" s="514"/>
      <c r="F96" s="509"/>
    </row>
    <row r="97" spans="1:6" ht="24">
      <c r="A97" s="196">
        <v>4511</v>
      </c>
      <c r="B97" s="236" t="s">
        <v>244</v>
      </c>
      <c r="C97" s="206" t="s">
        <v>519</v>
      </c>
      <c r="D97" s="513"/>
      <c r="E97" s="513"/>
      <c r="F97" s="512" t="s">
        <v>535</v>
      </c>
    </row>
    <row r="98" spans="1:6" ht="24.75" thickBot="1">
      <c r="A98" s="197">
        <v>4512</v>
      </c>
      <c r="B98" s="230" t="s">
        <v>316</v>
      </c>
      <c r="C98" s="209" t="s">
        <v>520</v>
      </c>
      <c r="D98" s="515"/>
      <c r="E98" s="515"/>
      <c r="F98" s="520" t="s">
        <v>535</v>
      </c>
    </row>
    <row r="99" spans="1:6" ht="24.75" thickBot="1">
      <c r="A99" s="192">
        <v>4520</v>
      </c>
      <c r="B99" s="235" t="s">
        <v>64</v>
      </c>
      <c r="C99" s="190" t="s">
        <v>526</v>
      </c>
      <c r="D99" s="514"/>
      <c r="E99" s="514"/>
      <c r="F99" s="512" t="s">
        <v>535</v>
      </c>
    </row>
    <row r="100" spans="1:6" ht="15.75" thickBot="1">
      <c r="A100" s="192"/>
      <c r="B100" s="218" t="s">
        <v>198</v>
      </c>
      <c r="C100" s="190"/>
      <c r="D100" s="514"/>
      <c r="E100" s="514"/>
      <c r="F100" s="509"/>
    </row>
    <row r="101" spans="1:6" ht="30" customHeight="1">
      <c r="A101" s="196">
        <v>4521</v>
      </c>
      <c r="B101" s="228" t="s">
        <v>245</v>
      </c>
      <c r="C101" s="206" t="s">
        <v>521</v>
      </c>
      <c r="D101" s="513"/>
      <c r="E101" s="513"/>
      <c r="F101" s="512" t="s">
        <v>535</v>
      </c>
    </row>
    <row r="102" spans="1:6" ht="24">
      <c r="A102" s="196">
        <v>4522</v>
      </c>
      <c r="B102" s="228" t="s">
        <v>257</v>
      </c>
      <c r="C102" s="206" t="s">
        <v>522</v>
      </c>
      <c r="D102" s="513"/>
      <c r="E102" s="513"/>
      <c r="F102" s="512" t="s">
        <v>535</v>
      </c>
    </row>
    <row r="103" spans="1:6" ht="38.25" customHeight="1" thickBot="1">
      <c r="A103" s="196">
        <v>4530</v>
      </c>
      <c r="B103" s="237" t="s">
        <v>65</v>
      </c>
      <c r="C103" s="207" t="s">
        <v>526</v>
      </c>
      <c r="D103" s="513"/>
      <c r="E103" s="513"/>
      <c r="F103" s="512" t="s">
        <v>535</v>
      </c>
    </row>
    <row r="104" spans="1:6" ht="15.75" thickBot="1">
      <c r="A104" s="192"/>
      <c r="B104" s="218" t="s">
        <v>198</v>
      </c>
      <c r="C104" s="190"/>
      <c r="D104" s="514"/>
      <c r="E104" s="514"/>
      <c r="F104" s="509"/>
    </row>
    <row r="105" spans="1:6" ht="38.25" customHeight="1">
      <c r="A105" s="196">
        <v>4531</v>
      </c>
      <c r="B105" s="238" t="s">
        <v>246</v>
      </c>
      <c r="C105" s="205" t="s">
        <v>416</v>
      </c>
      <c r="D105" s="513"/>
      <c r="E105" s="513"/>
      <c r="F105" s="512" t="s">
        <v>535</v>
      </c>
    </row>
    <row r="106" spans="1:6" ht="38.25" customHeight="1">
      <c r="A106" s="196">
        <v>4532</v>
      </c>
      <c r="B106" s="238" t="s">
        <v>247</v>
      </c>
      <c r="C106" s="206" t="s">
        <v>417</v>
      </c>
      <c r="D106" s="513"/>
      <c r="E106" s="513"/>
      <c r="F106" s="512" t="s">
        <v>535</v>
      </c>
    </row>
    <row r="107" spans="1:6" ht="36">
      <c r="A107" s="199">
        <v>4533</v>
      </c>
      <c r="B107" s="239" t="s">
        <v>66</v>
      </c>
      <c r="C107" s="213" t="s">
        <v>418</v>
      </c>
      <c r="D107" s="526"/>
      <c r="E107" s="526"/>
      <c r="F107" s="512" t="s">
        <v>535</v>
      </c>
    </row>
    <row r="108" spans="1:6" ht="15">
      <c r="A108" s="199"/>
      <c r="B108" s="240" t="s">
        <v>201</v>
      </c>
      <c r="C108" s="206"/>
      <c r="D108" s="513"/>
      <c r="E108" s="513"/>
      <c r="F108" s="512"/>
    </row>
    <row r="109" spans="1:6" ht="24">
      <c r="A109" s="199">
        <v>4534</v>
      </c>
      <c r="B109" s="240" t="s">
        <v>67</v>
      </c>
      <c r="C109" s="206"/>
      <c r="D109" s="513"/>
      <c r="E109" s="513"/>
      <c r="F109" s="512" t="s">
        <v>535</v>
      </c>
    </row>
    <row r="110" spans="1:6" ht="15">
      <c r="A110" s="199"/>
      <c r="B110" s="240" t="s">
        <v>214</v>
      </c>
      <c r="C110" s="206"/>
      <c r="D110" s="513"/>
      <c r="E110" s="513"/>
      <c r="F110" s="512"/>
    </row>
    <row r="111" spans="1:6" ht="21.75" customHeight="1">
      <c r="A111" s="334">
        <v>4535</v>
      </c>
      <c r="B111" s="285" t="s">
        <v>213</v>
      </c>
      <c r="C111" s="206"/>
      <c r="D111" s="513"/>
      <c r="E111" s="513"/>
      <c r="F111" s="512" t="s">
        <v>535</v>
      </c>
    </row>
    <row r="112" spans="1:6" ht="15">
      <c r="A112" s="196">
        <v>4536</v>
      </c>
      <c r="B112" s="240" t="s">
        <v>215</v>
      </c>
      <c r="C112" s="206"/>
      <c r="D112" s="513"/>
      <c r="E112" s="513"/>
      <c r="F112" s="512" t="s">
        <v>535</v>
      </c>
    </row>
    <row r="113" spans="1:6" ht="15">
      <c r="A113" s="196">
        <v>4537</v>
      </c>
      <c r="B113" s="240" t="s">
        <v>216</v>
      </c>
      <c r="C113" s="206"/>
      <c r="D113" s="513"/>
      <c r="E113" s="513"/>
      <c r="F113" s="512" t="s">
        <v>535</v>
      </c>
    </row>
    <row r="114" spans="1:6" ht="15.75" thickBot="1">
      <c r="A114" s="199">
        <v>4538</v>
      </c>
      <c r="B114" s="241" t="s">
        <v>218</v>
      </c>
      <c r="C114" s="213"/>
      <c r="D114" s="526"/>
      <c r="E114" s="526"/>
      <c r="F114" s="527" t="s">
        <v>535</v>
      </c>
    </row>
    <row r="115" spans="1:6" ht="35.25" thickBot="1">
      <c r="A115" s="195">
        <v>4540</v>
      </c>
      <c r="B115" s="242" t="s">
        <v>68</v>
      </c>
      <c r="C115" s="204" t="s">
        <v>526</v>
      </c>
      <c r="D115" s="507"/>
      <c r="E115" s="507"/>
      <c r="F115" s="516" t="s">
        <v>535</v>
      </c>
    </row>
    <row r="116" spans="1:6" ht="15">
      <c r="A116" s="192"/>
      <c r="B116" s="243" t="s">
        <v>198</v>
      </c>
      <c r="C116" s="190"/>
      <c r="D116" s="514"/>
      <c r="E116" s="514"/>
      <c r="F116" s="509"/>
    </row>
    <row r="117" spans="1:6" ht="38.25" customHeight="1">
      <c r="A117" s="196">
        <v>4541</v>
      </c>
      <c r="B117" s="244" t="s">
        <v>419</v>
      </c>
      <c r="C117" s="206" t="s">
        <v>421</v>
      </c>
      <c r="D117" s="528"/>
      <c r="E117" s="528"/>
      <c r="F117" s="512" t="s">
        <v>535</v>
      </c>
    </row>
    <row r="118" spans="1:6" ht="38.25" customHeight="1">
      <c r="A118" s="196">
        <v>4542</v>
      </c>
      <c r="B118" s="238" t="s">
        <v>420</v>
      </c>
      <c r="C118" s="206" t="s">
        <v>422</v>
      </c>
      <c r="D118" s="528"/>
      <c r="E118" s="528"/>
      <c r="F118" s="512" t="s">
        <v>535</v>
      </c>
    </row>
    <row r="119" spans="1:6" ht="24.75" thickBot="1">
      <c r="A119" s="197">
        <v>4543</v>
      </c>
      <c r="B119" s="245" t="s">
        <v>69</v>
      </c>
      <c r="C119" s="209" t="s">
        <v>423</v>
      </c>
      <c r="D119" s="529"/>
      <c r="E119" s="529"/>
      <c r="F119" s="530" t="s">
        <v>535</v>
      </c>
    </row>
    <row r="120" spans="1:6" ht="15">
      <c r="A120" s="199"/>
      <c r="B120" s="240" t="s">
        <v>201</v>
      </c>
      <c r="C120" s="206"/>
      <c r="D120" s="513"/>
      <c r="E120" s="513"/>
      <c r="F120" s="512"/>
    </row>
    <row r="121" spans="1:6" ht="24">
      <c r="A121" s="199">
        <v>4544</v>
      </c>
      <c r="B121" s="240" t="s">
        <v>70</v>
      </c>
      <c r="C121" s="206"/>
      <c r="D121" s="513"/>
      <c r="E121" s="513"/>
      <c r="F121" s="512" t="s">
        <v>535</v>
      </c>
    </row>
    <row r="122" spans="1:6" ht="15">
      <c r="A122" s="199"/>
      <c r="B122" s="240" t="s">
        <v>214</v>
      </c>
      <c r="C122" s="206"/>
      <c r="D122" s="513"/>
      <c r="E122" s="513"/>
      <c r="F122" s="512"/>
    </row>
    <row r="123" spans="1:6" ht="31.5" customHeight="1">
      <c r="A123" s="334">
        <v>4545</v>
      </c>
      <c r="B123" s="285" t="s">
        <v>213</v>
      </c>
      <c r="C123" s="206"/>
      <c r="D123" s="513"/>
      <c r="E123" s="513"/>
      <c r="F123" s="512" t="s">
        <v>535</v>
      </c>
    </row>
    <row r="124" spans="1:6" ht="15">
      <c r="A124" s="196">
        <v>4546</v>
      </c>
      <c r="B124" s="246" t="s">
        <v>217</v>
      </c>
      <c r="C124" s="206"/>
      <c r="D124" s="513"/>
      <c r="E124" s="513"/>
      <c r="F124" s="512" t="s">
        <v>535</v>
      </c>
    </row>
    <row r="125" spans="1:6" ht="15">
      <c r="A125" s="196">
        <v>4547</v>
      </c>
      <c r="B125" s="240" t="s">
        <v>216</v>
      </c>
      <c r="C125" s="206"/>
      <c r="D125" s="513"/>
      <c r="E125" s="513"/>
      <c r="F125" s="512" t="s">
        <v>535</v>
      </c>
    </row>
    <row r="126" spans="1:6" ht="15.75" thickBot="1">
      <c r="A126" s="199">
        <v>4548</v>
      </c>
      <c r="B126" s="241" t="s">
        <v>218</v>
      </c>
      <c r="C126" s="213"/>
      <c r="D126" s="526"/>
      <c r="E126" s="526"/>
      <c r="F126" s="512" t="s">
        <v>535</v>
      </c>
    </row>
    <row r="127" spans="1:6" ht="32.25" customHeight="1" thickBot="1">
      <c r="A127" s="195">
        <v>4600</v>
      </c>
      <c r="B127" s="242" t="s">
        <v>104</v>
      </c>
      <c r="C127" s="204" t="s">
        <v>526</v>
      </c>
      <c r="D127" s="578">
        <v>3000</v>
      </c>
      <c r="E127" s="578">
        <v>3000</v>
      </c>
      <c r="F127" s="516" t="s">
        <v>535</v>
      </c>
    </row>
    <row r="128" spans="1:6" ht="15" thickBot="1">
      <c r="A128" s="427"/>
      <c r="B128" s="431" t="s">
        <v>201</v>
      </c>
      <c r="C128" s="202"/>
      <c r="D128" s="507"/>
      <c r="E128" s="507"/>
      <c r="F128" s="508"/>
    </row>
    <row r="129" spans="1:6" ht="15">
      <c r="A129" s="443">
        <v>4610</v>
      </c>
      <c r="B129" s="429" t="s">
        <v>261</v>
      </c>
      <c r="C129" s="450"/>
      <c r="D129" s="531"/>
      <c r="E129" s="531"/>
      <c r="F129" s="532" t="s">
        <v>536</v>
      </c>
    </row>
    <row r="130" spans="1:6" ht="15">
      <c r="A130" s="426"/>
      <c r="B130" s="435" t="s">
        <v>201</v>
      </c>
      <c r="C130" s="451"/>
      <c r="D130" s="513"/>
      <c r="E130" s="513"/>
      <c r="F130" s="512"/>
    </row>
    <row r="131" spans="1:6" ht="38.25">
      <c r="A131" s="426">
        <v>4610</v>
      </c>
      <c r="B131" s="447" t="s">
        <v>106</v>
      </c>
      <c r="C131" s="452" t="s">
        <v>105</v>
      </c>
      <c r="D131" s="514"/>
      <c r="E131" s="514"/>
      <c r="F131" s="512" t="s">
        <v>535</v>
      </c>
    </row>
    <row r="132" spans="1:6" ht="39" thickBot="1">
      <c r="A132" s="426">
        <v>4620</v>
      </c>
      <c r="B132" s="436" t="s">
        <v>265</v>
      </c>
      <c r="C132" s="452" t="s">
        <v>262</v>
      </c>
      <c r="D132" s="514"/>
      <c r="E132" s="514"/>
      <c r="F132" s="512" t="s">
        <v>535</v>
      </c>
    </row>
    <row r="133" spans="1:6" ht="35.25" thickBot="1">
      <c r="A133" s="432">
        <v>4630</v>
      </c>
      <c r="B133" s="437" t="s">
        <v>264</v>
      </c>
      <c r="C133" s="453" t="s">
        <v>526</v>
      </c>
      <c r="D133" s="578">
        <f>E133</f>
        <v>3000</v>
      </c>
      <c r="E133" s="578">
        <v>3000</v>
      </c>
      <c r="F133" s="512" t="s">
        <v>535</v>
      </c>
    </row>
    <row r="134" spans="1:6" ht="15.75" thickBot="1">
      <c r="A134" s="432"/>
      <c r="B134" s="438" t="s">
        <v>198</v>
      </c>
      <c r="C134" s="453"/>
      <c r="D134" s="514"/>
      <c r="E134" s="514"/>
      <c r="F134" s="512"/>
    </row>
    <row r="135" spans="1:6" ht="15">
      <c r="A135" s="433">
        <v>4631</v>
      </c>
      <c r="B135" s="439" t="s">
        <v>427</v>
      </c>
      <c r="C135" s="454" t="s">
        <v>424</v>
      </c>
      <c r="D135" s="513"/>
      <c r="E135" s="513"/>
      <c r="F135" s="512" t="s">
        <v>535</v>
      </c>
    </row>
    <row r="136" spans="1:6" ht="25.5" customHeight="1">
      <c r="A136" s="433">
        <v>4632</v>
      </c>
      <c r="B136" s="440" t="s">
        <v>428</v>
      </c>
      <c r="C136" s="454" t="s">
        <v>425</v>
      </c>
      <c r="D136" s="513"/>
      <c r="E136" s="513"/>
      <c r="F136" s="512" t="s">
        <v>535</v>
      </c>
    </row>
    <row r="137" spans="1:6" ht="17.25" customHeight="1" thickBot="1">
      <c r="A137" s="433">
        <v>4633</v>
      </c>
      <c r="B137" s="439" t="s">
        <v>429</v>
      </c>
      <c r="C137" s="454" t="s">
        <v>426</v>
      </c>
      <c r="D137" s="513"/>
      <c r="E137" s="513"/>
      <c r="F137" s="512" t="s">
        <v>535</v>
      </c>
    </row>
    <row r="138" spans="1:6" ht="14.25" customHeight="1" thickBot="1">
      <c r="A138" s="433">
        <v>4634</v>
      </c>
      <c r="B138" s="439" t="s">
        <v>430</v>
      </c>
      <c r="C138" s="454" t="s">
        <v>966</v>
      </c>
      <c r="D138" s="578">
        <f>E138</f>
        <v>3000</v>
      </c>
      <c r="E138" s="578">
        <v>3000</v>
      </c>
      <c r="F138" s="512" t="s">
        <v>535</v>
      </c>
    </row>
    <row r="139" spans="1:6" ht="15.75" thickBot="1">
      <c r="A139" s="433">
        <v>4640</v>
      </c>
      <c r="B139" s="441" t="s">
        <v>263</v>
      </c>
      <c r="C139" s="455" t="s">
        <v>526</v>
      </c>
      <c r="D139" s="513"/>
      <c r="E139" s="513"/>
      <c r="F139" s="512" t="s">
        <v>535</v>
      </c>
    </row>
    <row r="140" spans="1:6" ht="15.75" thickBot="1">
      <c r="A140" s="432"/>
      <c r="B140" s="438" t="s">
        <v>198</v>
      </c>
      <c r="C140" s="453"/>
      <c r="D140" s="514"/>
      <c r="E140" s="514"/>
      <c r="F140" s="509"/>
    </row>
    <row r="141" spans="1:6" ht="15.75" thickBot="1">
      <c r="A141" s="434">
        <v>4641</v>
      </c>
      <c r="B141" s="442" t="s">
        <v>431</v>
      </c>
      <c r="C141" s="456" t="s">
        <v>432</v>
      </c>
      <c r="D141" s="515"/>
      <c r="E141" s="515"/>
      <c r="F141" s="520" t="s">
        <v>535</v>
      </c>
    </row>
    <row r="142" spans="1:6" ht="38.25" customHeight="1" thickBot="1">
      <c r="A142" s="194">
        <v>4700</v>
      </c>
      <c r="B142" s="247" t="s">
        <v>71</v>
      </c>
      <c r="C142" s="204" t="s">
        <v>526</v>
      </c>
      <c r="D142" s="552">
        <f>E142</f>
        <v>8268.7</v>
      </c>
      <c r="E142" s="552">
        <f>E144+E148+E167</f>
        <v>8268.7</v>
      </c>
      <c r="F142" s="516"/>
    </row>
    <row r="143" spans="1:6" ht="15" thickBot="1">
      <c r="A143" s="194"/>
      <c r="B143" s="218" t="s">
        <v>201</v>
      </c>
      <c r="C143" s="202"/>
      <c r="D143" s="507"/>
      <c r="E143" s="507"/>
      <c r="F143" s="508"/>
    </row>
    <row r="144" spans="1:6" ht="40.5" customHeight="1" thickBot="1">
      <c r="A144" s="192">
        <v>4710</v>
      </c>
      <c r="B144" s="225" t="s">
        <v>72</v>
      </c>
      <c r="C144" s="190" t="s">
        <v>526</v>
      </c>
      <c r="D144" s="533">
        <f>E144</f>
        <v>307</v>
      </c>
      <c r="E144" s="533">
        <v>307</v>
      </c>
      <c r="F144" s="509" t="s">
        <v>535</v>
      </c>
    </row>
    <row r="145" spans="1:6" ht="15.75" thickBot="1">
      <c r="A145" s="192"/>
      <c r="B145" s="218" t="s">
        <v>198</v>
      </c>
      <c r="C145" s="190"/>
      <c r="D145" s="514"/>
      <c r="E145" s="514"/>
      <c r="F145" s="509"/>
    </row>
    <row r="146" spans="1:6" ht="51" customHeight="1">
      <c r="A146" s="196">
        <v>4711</v>
      </c>
      <c r="B146" s="221" t="s">
        <v>107</v>
      </c>
      <c r="C146" s="206" t="s">
        <v>433</v>
      </c>
      <c r="D146" s="513"/>
      <c r="E146" s="513"/>
      <c r="F146" s="512" t="s">
        <v>535</v>
      </c>
    </row>
    <row r="147" spans="1:6" ht="29.25" customHeight="1" thickBot="1">
      <c r="A147" s="197">
        <v>4712</v>
      </c>
      <c r="B147" s="230" t="s">
        <v>450</v>
      </c>
      <c r="C147" s="209" t="s">
        <v>434</v>
      </c>
      <c r="D147" s="533">
        <f>E147</f>
        <v>257.5</v>
      </c>
      <c r="E147" s="533">
        <v>257.5</v>
      </c>
      <c r="F147" s="520" t="s">
        <v>535</v>
      </c>
    </row>
    <row r="148" spans="1:6" ht="50.25" customHeight="1" thickBot="1">
      <c r="A148" s="192">
        <v>4720</v>
      </c>
      <c r="B148" s="231" t="s">
        <v>73</v>
      </c>
      <c r="C148" s="190" t="s">
        <v>526</v>
      </c>
      <c r="D148" s="533">
        <f>E148</f>
        <v>294</v>
      </c>
      <c r="E148" s="533">
        <f>E152</f>
        <v>294</v>
      </c>
      <c r="F148" s="509" t="s">
        <v>535</v>
      </c>
    </row>
    <row r="149" spans="1:6" ht="15.75" thickBot="1">
      <c r="A149" s="192"/>
      <c r="B149" s="218" t="s">
        <v>198</v>
      </c>
      <c r="C149" s="190"/>
      <c r="D149" s="514"/>
      <c r="E149" s="514"/>
      <c r="F149" s="509"/>
    </row>
    <row r="150" spans="1:6" ht="15.75" customHeight="1">
      <c r="A150" s="196">
        <v>4721</v>
      </c>
      <c r="B150" s="228" t="s">
        <v>317</v>
      </c>
      <c r="C150" s="206" t="s">
        <v>451</v>
      </c>
      <c r="D150" s="513"/>
      <c r="E150" s="513"/>
      <c r="F150" s="512" t="s">
        <v>535</v>
      </c>
    </row>
    <row r="151" spans="1:6" ht="15">
      <c r="A151" s="196">
        <v>4722</v>
      </c>
      <c r="B151" s="228" t="s">
        <v>318</v>
      </c>
      <c r="C151" s="214">
        <v>4822</v>
      </c>
      <c r="D151" s="513"/>
      <c r="E151" s="513"/>
      <c r="F151" s="512" t="s">
        <v>535</v>
      </c>
    </row>
    <row r="152" spans="1:6" ht="15">
      <c r="A152" s="196">
        <v>4723</v>
      </c>
      <c r="B152" s="228" t="s">
        <v>454</v>
      </c>
      <c r="C152" s="206" t="s">
        <v>452</v>
      </c>
      <c r="D152" s="533">
        <f>E152</f>
        <v>294</v>
      </c>
      <c r="E152" s="533">
        <v>294</v>
      </c>
      <c r="F152" s="512" t="s">
        <v>535</v>
      </c>
    </row>
    <row r="153" spans="1:6" ht="36.75" thickBot="1">
      <c r="A153" s="197">
        <v>4724</v>
      </c>
      <c r="B153" s="230" t="s">
        <v>455</v>
      </c>
      <c r="C153" s="209" t="s">
        <v>453</v>
      </c>
      <c r="D153" s="515"/>
      <c r="E153" s="515"/>
      <c r="F153" s="520" t="s">
        <v>535</v>
      </c>
    </row>
    <row r="154" spans="1:6" ht="24.75" thickBot="1">
      <c r="A154" s="192">
        <v>4730</v>
      </c>
      <c r="B154" s="231" t="s">
        <v>74</v>
      </c>
      <c r="C154" s="190" t="s">
        <v>526</v>
      </c>
      <c r="D154" s="514"/>
      <c r="E154" s="514"/>
      <c r="F154" s="509" t="s">
        <v>535</v>
      </c>
    </row>
    <row r="155" spans="1:6" ht="15.75" thickBot="1">
      <c r="A155" s="192"/>
      <c r="B155" s="218" t="s">
        <v>198</v>
      </c>
      <c r="C155" s="190"/>
      <c r="D155" s="514"/>
      <c r="E155" s="514"/>
      <c r="F155" s="509"/>
    </row>
    <row r="156" spans="1:6" ht="24">
      <c r="A156" s="196">
        <v>4731</v>
      </c>
      <c r="B156" s="236" t="s">
        <v>414</v>
      </c>
      <c r="C156" s="206" t="s">
        <v>456</v>
      </c>
      <c r="D156" s="513"/>
      <c r="E156" s="513"/>
      <c r="F156" s="512" t="s">
        <v>535</v>
      </c>
    </row>
    <row r="157" spans="1:6" ht="47.25" thickBot="1">
      <c r="A157" s="196">
        <v>4740</v>
      </c>
      <c r="B157" s="248" t="s">
        <v>75</v>
      </c>
      <c r="C157" s="207" t="s">
        <v>526</v>
      </c>
      <c r="D157" s="513"/>
      <c r="E157" s="513"/>
      <c r="F157" s="512" t="s">
        <v>535</v>
      </c>
    </row>
    <row r="158" spans="1:6" ht="15.75" thickBot="1">
      <c r="A158" s="192"/>
      <c r="B158" s="218" t="s">
        <v>198</v>
      </c>
      <c r="C158" s="190"/>
      <c r="D158" s="514"/>
      <c r="E158" s="514"/>
      <c r="F158" s="509"/>
    </row>
    <row r="159" spans="1:6" ht="27.75" customHeight="1">
      <c r="A159" s="196">
        <v>4741</v>
      </c>
      <c r="B159" s="228" t="s">
        <v>319</v>
      </c>
      <c r="C159" s="206" t="s">
        <v>457</v>
      </c>
      <c r="D159" s="513"/>
      <c r="E159" s="513"/>
      <c r="F159" s="512" t="s">
        <v>535</v>
      </c>
    </row>
    <row r="160" spans="1:6" ht="27" customHeight="1" thickBot="1">
      <c r="A160" s="197">
        <v>4742</v>
      </c>
      <c r="B160" s="230" t="s">
        <v>459</v>
      </c>
      <c r="C160" s="209" t="s">
        <v>458</v>
      </c>
      <c r="D160" s="515"/>
      <c r="E160" s="515"/>
      <c r="F160" s="520" t="s">
        <v>535</v>
      </c>
    </row>
    <row r="161" spans="1:6" ht="39.75" customHeight="1" thickBot="1">
      <c r="A161" s="192">
        <v>4750</v>
      </c>
      <c r="B161" s="231" t="s">
        <v>76</v>
      </c>
      <c r="C161" s="190" t="s">
        <v>526</v>
      </c>
      <c r="D161" s="514"/>
      <c r="E161" s="514"/>
      <c r="F161" s="509" t="s">
        <v>535</v>
      </c>
    </row>
    <row r="162" spans="1:6" ht="15.75" thickBot="1">
      <c r="A162" s="192"/>
      <c r="B162" s="218" t="s">
        <v>198</v>
      </c>
      <c r="C162" s="190"/>
      <c r="D162" s="514"/>
      <c r="E162" s="514"/>
      <c r="F162" s="509"/>
    </row>
    <row r="163" spans="1:6" ht="39.75" customHeight="1" thickBot="1">
      <c r="A163" s="197">
        <v>4751</v>
      </c>
      <c r="B163" s="230" t="s">
        <v>460</v>
      </c>
      <c r="C163" s="209" t="s">
        <v>461</v>
      </c>
      <c r="D163" s="515"/>
      <c r="E163" s="515"/>
      <c r="F163" s="520" t="s">
        <v>535</v>
      </c>
    </row>
    <row r="164" spans="1:6" ht="17.25" customHeight="1" thickBot="1">
      <c r="A164" s="192">
        <v>4760</v>
      </c>
      <c r="B164" s="249" t="s">
        <v>77</v>
      </c>
      <c r="C164" s="190" t="s">
        <v>526</v>
      </c>
      <c r="D164" s="514"/>
      <c r="E164" s="514"/>
      <c r="F164" s="509" t="s">
        <v>535</v>
      </c>
    </row>
    <row r="165" spans="1:6" ht="15.75" thickBot="1">
      <c r="A165" s="192"/>
      <c r="B165" s="218" t="s">
        <v>198</v>
      </c>
      <c r="C165" s="190"/>
      <c r="D165" s="514"/>
      <c r="E165" s="514"/>
      <c r="F165" s="509"/>
    </row>
    <row r="166" spans="1:6" ht="17.25" customHeight="1">
      <c r="A166" s="196">
        <v>4761</v>
      </c>
      <c r="B166" s="228" t="s">
        <v>463</v>
      </c>
      <c r="C166" s="206" t="s">
        <v>462</v>
      </c>
      <c r="D166" s="513"/>
      <c r="E166" s="513"/>
      <c r="F166" s="512" t="s">
        <v>535</v>
      </c>
    </row>
    <row r="167" spans="1:6" ht="15.75" thickBot="1">
      <c r="A167" s="200">
        <v>4770</v>
      </c>
      <c r="B167" s="232" t="s">
        <v>78</v>
      </c>
      <c r="C167" s="207" t="s">
        <v>526</v>
      </c>
      <c r="D167" s="523">
        <f>E167</f>
        <v>7667.7</v>
      </c>
      <c r="E167" s="523">
        <f>E169</f>
        <v>7667.7</v>
      </c>
      <c r="F167" s="512">
        <f>F169</f>
        <v>0</v>
      </c>
    </row>
    <row r="168" spans="1:6" ht="15.75" thickBot="1">
      <c r="A168" s="192"/>
      <c r="B168" s="218" t="s">
        <v>198</v>
      </c>
      <c r="C168" s="190"/>
      <c r="D168" s="514"/>
      <c r="E168" s="514"/>
      <c r="F168" s="509"/>
    </row>
    <row r="169" spans="1:6" ht="15">
      <c r="A169" s="200">
        <v>4771</v>
      </c>
      <c r="B169" s="228" t="s">
        <v>468</v>
      </c>
      <c r="C169" s="206" t="s">
        <v>464</v>
      </c>
      <c r="D169" s="523">
        <f>E169</f>
        <v>7667.7</v>
      </c>
      <c r="E169" s="523">
        <v>7667.7</v>
      </c>
      <c r="F169" s="512">
        <f>F170</f>
        <v>0</v>
      </c>
    </row>
    <row r="170" spans="1:6" ht="36.75" thickBot="1">
      <c r="A170" s="201">
        <v>4772</v>
      </c>
      <c r="B170" s="335" t="s">
        <v>267</v>
      </c>
      <c r="C170" s="190" t="s">
        <v>526</v>
      </c>
      <c r="D170" s="524"/>
      <c r="E170" s="524"/>
      <c r="F170" s="525"/>
    </row>
    <row r="171" spans="1:6" s="176" customFormat="1" ht="56.25" customHeight="1" thickBot="1">
      <c r="A171" s="195">
        <v>5000</v>
      </c>
      <c r="B171" s="405" t="s">
        <v>756</v>
      </c>
      <c r="C171" s="204" t="s">
        <v>526</v>
      </c>
      <c r="D171" s="557">
        <f>F171+E171</f>
        <v>27420.1</v>
      </c>
      <c r="E171" s="505"/>
      <c r="F171" s="588">
        <f>F173+F191+F198</f>
        <v>27420.1</v>
      </c>
    </row>
    <row r="172" spans="1:6" ht="15" thickBot="1">
      <c r="A172" s="194"/>
      <c r="B172" s="218" t="s">
        <v>201</v>
      </c>
      <c r="C172" s="202"/>
      <c r="D172" s="507"/>
      <c r="E172" s="507"/>
      <c r="F172" s="508"/>
    </row>
    <row r="173" spans="1:6" ht="23.25" thickBot="1">
      <c r="A173" s="192">
        <v>5100</v>
      </c>
      <c r="B173" s="250" t="s">
        <v>755</v>
      </c>
      <c r="C173" s="190" t="s">
        <v>526</v>
      </c>
      <c r="D173" s="557">
        <f>F173</f>
        <v>27420.1</v>
      </c>
      <c r="E173" s="534"/>
      <c r="F173" s="557">
        <f>F175+F180+F185</f>
        <v>27420.1</v>
      </c>
    </row>
    <row r="174" spans="1:6" ht="14.25">
      <c r="A174" s="444"/>
      <c r="B174" s="243" t="s">
        <v>201</v>
      </c>
      <c r="C174" s="430"/>
      <c r="D174" s="531"/>
      <c r="E174" s="531"/>
      <c r="F174" s="535"/>
    </row>
    <row r="175" spans="1:6" ht="24">
      <c r="A175" s="192">
        <v>5110</v>
      </c>
      <c r="B175" s="231" t="s">
        <v>79</v>
      </c>
      <c r="C175" s="190" t="s">
        <v>526</v>
      </c>
      <c r="D175" s="579">
        <f>F175</f>
        <v>22884</v>
      </c>
      <c r="E175" s="536"/>
      <c r="F175" s="579">
        <f>F179+F178</f>
        <v>22884</v>
      </c>
    </row>
    <row r="176" spans="1:6" ht="15">
      <c r="A176" s="192"/>
      <c r="B176" s="428" t="s">
        <v>198</v>
      </c>
      <c r="C176" s="190"/>
      <c r="D176" s="514"/>
      <c r="E176" s="514"/>
      <c r="F176" s="509"/>
    </row>
    <row r="177" spans="1:6" ht="15">
      <c r="A177" s="196">
        <v>5111</v>
      </c>
      <c r="B177" s="250" t="s">
        <v>254</v>
      </c>
      <c r="C177" s="215" t="s">
        <v>465</v>
      </c>
      <c r="D177" s="528"/>
      <c r="E177" s="528" t="s">
        <v>535</v>
      </c>
      <c r="F177" s="537"/>
    </row>
    <row r="178" spans="1:6" ht="20.25" customHeight="1">
      <c r="A178" s="196">
        <v>5112</v>
      </c>
      <c r="B178" s="228" t="s">
        <v>255</v>
      </c>
      <c r="C178" s="215" t="s">
        <v>466</v>
      </c>
      <c r="D178" s="538">
        <f>F178</f>
        <v>12682.4</v>
      </c>
      <c r="E178" s="538" t="s">
        <v>535</v>
      </c>
      <c r="F178" s="539">
        <v>12682.4</v>
      </c>
    </row>
    <row r="179" spans="1:6" ht="26.25" customHeight="1">
      <c r="A179" s="196">
        <v>5113</v>
      </c>
      <c r="B179" s="228" t="s">
        <v>256</v>
      </c>
      <c r="C179" s="215" t="s">
        <v>467</v>
      </c>
      <c r="D179" s="538">
        <f>F179</f>
        <v>10201.6</v>
      </c>
      <c r="E179" s="528" t="s">
        <v>535</v>
      </c>
      <c r="F179" s="538">
        <v>10201.6</v>
      </c>
    </row>
    <row r="180" spans="1:6" ht="28.5" customHeight="1">
      <c r="A180" s="196">
        <v>5120</v>
      </c>
      <c r="B180" s="232" t="s">
        <v>80</v>
      </c>
      <c r="C180" s="207" t="s">
        <v>526</v>
      </c>
      <c r="D180" s="538">
        <f>F180</f>
        <v>3026.1</v>
      </c>
      <c r="E180" s="519" t="s">
        <v>535</v>
      </c>
      <c r="F180" s="554">
        <f>F182+F183+F184</f>
        <v>3026.1</v>
      </c>
    </row>
    <row r="181" spans="1:6" ht="15">
      <c r="A181" s="192"/>
      <c r="B181" s="446" t="s">
        <v>198</v>
      </c>
      <c r="C181" s="190"/>
      <c r="D181" s="538"/>
      <c r="E181" s="511"/>
      <c r="F181" s="555"/>
    </row>
    <row r="182" spans="1:6" ht="15">
      <c r="A182" s="196">
        <v>5121</v>
      </c>
      <c r="B182" s="228" t="s">
        <v>251</v>
      </c>
      <c r="C182" s="215" t="s">
        <v>469</v>
      </c>
      <c r="D182" s="538"/>
      <c r="E182" s="519"/>
      <c r="F182" s="556"/>
    </row>
    <row r="183" spans="1:6" ht="15">
      <c r="A183" s="196">
        <v>5122</v>
      </c>
      <c r="B183" s="228" t="s">
        <v>252</v>
      </c>
      <c r="C183" s="215" t="s">
        <v>470</v>
      </c>
      <c r="D183" s="538">
        <f>F183</f>
        <v>1180</v>
      </c>
      <c r="E183" s="519" t="s">
        <v>535</v>
      </c>
      <c r="F183" s="556">
        <v>1180</v>
      </c>
    </row>
    <row r="184" spans="1:6" ht="17.25" customHeight="1">
      <c r="A184" s="196">
        <v>5123</v>
      </c>
      <c r="B184" s="228" t="s">
        <v>253</v>
      </c>
      <c r="C184" s="215" t="s">
        <v>471</v>
      </c>
      <c r="D184" s="538">
        <f>F184</f>
        <v>1846.1</v>
      </c>
      <c r="E184" s="518" t="s">
        <v>535</v>
      </c>
      <c r="F184" s="554">
        <v>1846.1</v>
      </c>
    </row>
    <row r="185" spans="1:6" ht="34.5" customHeight="1">
      <c r="A185" s="196">
        <v>5130</v>
      </c>
      <c r="B185" s="232" t="s">
        <v>81</v>
      </c>
      <c r="C185" s="207" t="s">
        <v>526</v>
      </c>
      <c r="D185" s="528">
        <f>F185</f>
        <v>1510</v>
      </c>
      <c r="E185" s="528" t="s">
        <v>535</v>
      </c>
      <c r="F185" s="537">
        <f>F188+F190</f>
        <v>1510</v>
      </c>
    </row>
    <row r="186" spans="1:6" ht="15">
      <c r="A186" s="192"/>
      <c r="B186" s="428" t="s">
        <v>198</v>
      </c>
      <c r="C186" s="190"/>
      <c r="D186" s="514"/>
      <c r="E186" s="514"/>
      <c r="F186" s="509"/>
    </row>
    <row r="187" spans="1:6" ht="17.25" customHeight="1">
      <c r="A187" s="196">
        <v>5131</v>
      </c>
      <c r="B187" s="250" t="s">
        <v>474</v>
      </c>
      <c r="C187" s="215" t="s">
        <v>472</v>
      </c>
      <c r="D187" s="528"/>
      <c r="E187" s="528" t="s">
        <v>535</v>
      </c>
      <c r="F187" s="537"/>
    </row>
    <row r="188" spans="1:6" ht="17.25" customHeight="1">
      <c r="A188" s="196">
        <v>5132</v>
      </c>
      <c r="B188" s="228" t="s">
        <v>248</v>
      </c>
      <c r="C188" s="215" t="s">
        <v>473</v>
      </c>
      <c r="D188" s="528">
        <f>F188</f>
        <v>610</v>
      </c>
      <c r="E188" s="528" t="s">
        <v>535</v>
      </c>
      <c r="F188" s="537">
        <v>610</v>
      </c>
    </row>
    <row r="189" spans="1:6" ht="17.25" customHeight="1">
      <c r="A189" s="196">
        <v>5133</v>
      </c>
      <c r="B189" s="228" t="s">
        <v>249</v>
      </c>
      <c r="C189" s="215" t="s">
        <v>480</v>
      </c>
      <c r="D189" s="528"/>
      <c r="E189" s="528" t="s">
        <v>535</v>
      </c>
      <c r="F189" s="537"/>
    </row>
    <row r="190" spans="1:6" ht="17.25" customHeight="1">
      <c r="A190" s="196">
        <v>5134</v>
      </c>
      <c r="B190" s="228" t="s">
        <v>250</v>
      </c>
      <c r="C190" s="215" t="s">
        <v>481</v>
      </c>
      <c r="D190" s="528">
        <v>1000</v>
      </c>
      <c r="E190" s="528" t="s">
        <v>535</v>
      </c>
      <c r="F190" s="537">
        <v>900</v>
      </c>
    </row>
    <row r="191" spans="1:6" ht="19.5" customHeight="1" thickBot="1">
      <c r="A191" s="196">
        <v>5200</v>
      </c>
      <c r="B191" s="232" t="s">
        <v>82</v>
      </c>
      <c r="C191" s="207" t="s">
        <v>526</v>
      </c>
      <c r="D191" s="528"/>
      <c r="E191" s="528" t="s">
        <v>535</v>
      </c>
      <c r="F191" s="537"/>
    </row>
    <row r="192" spans="1:6" ht="14.25">
      <c r="A192" s="444"/>
      <c r="B192" s="243" t="s">
        <v>201</v>
      </c>
      <c r="C192" s="430"/>
      <c r="D192" s="531"/>
      <c r="E192" s="531"/>
      <c r="F192" s="535"/>
    </row>
    <row r="193" spans="1:6" ht="27" customHeight="1">
      <c r="A193" s="192">
        <v>5211</v>
      </c>
      <c r="B193" s="250" t="s">
        <v>268</v>
      </c>
      <c r="C193" s="445" t="s">
        <v>475</v>
      </c>
      <c r="D193" s="536"/>
      <c r="E193" s="536" t="s">
        <v>535</v>
      </c>
      <c r="F193" s="540"/>
    </row>
    <row r="194" spans="1:6" ht="17.25" customHeight="1">
      <c r="A194" s="196">
        <v>5221</v>
      </c>
      <c r="B194" s="228" t="s">
        <v>269</v>
      </c>
      <c r="C194" s="215" t="s">
        <v>476</v>
      </c>
      <c r="D194" s="528"/>
      <c r="E194" s="528" t="s">
        <v>535</v>
      </c>
      <c r="F194" s="537"/>
    </row>
    <row r="195" spans="1:6" ht="24.75" customHeight="1">
      <c r="A195" s="196">
        <v>5231</v>
      </c>
      <c r="B195" s="228" t="s">
        <v>288</v>
      </c>
      <c r="C195" s="215" t="s">
        <v>477</v>
      </c>
      <c r="D195" s="528"/>
      <c r="E195" s="528" t="s">
        <v>535</v>
      </c>
      <c r="F195" s="537"/>
    </row>
    <row r="196" spans="1:6" ht="17.25" customHeight="1">
      <c r="A196" s="196">
        <v>5241</v>
      </c>
      <c r="B196" s="228" t="s">
        <v>479</v>
      </c>
      <c r="C196" s="215" t="s">
        <v>478</v>
      </c>
      <c r="D196" s="528"/>
      <c r="E196" s="528" t="s">
        <v>535</v>
      </c>
      <c r="F196" s="537"/>
    </row>
    <row r="197" spans="1:6" ht="15.75" thickBot="1">
      <c r="A197" s="196">
        <v>5300</v>
      </c>
      <c r="B197" s="232" t="s">
        <v>83</v>
      </c>
      <c r="C197" s="207" t="s">
        <v>526</v>
      </c>
      <c r="D197" s="528"/>
      <c r="E197" s="528" t="s">
        <v>535</v>
      </c>
      <c r="F197" s="537"/>
    </row>
    <row r="198" spans="1:6" ht="15" thickBot="1">
      <c r="A198" s="194"/>
      <c r="B198" s="218" t="s">
        <v>201</v>
      </c>
      <c r="C198" s="202"/>
      <c r="D198" s="507"/>
      <c r="E198" s="507"/>
      <c r="F198" s="508"/>
    </row>
    <row r="199" spans="1:6" ht="13.5" customHeight="1">
      <c r="A199" s="196">
        <v>5311</v>
      </c>
      <c r="B199" s="228" t="s">
        <v>320</v>
      </c>
      <c r="C199" s="215" t="s">
        <v>482</v>
      </c>
      <c r="D199" s="528"/>
      <c r="E199" s="528" t="s">
        <v>535</v>
      </c>
      <c r="F199" s="537"/>
    </row>
    <row r="200" spans="1:6" ht="24.75" thickBot="1">
      <c r="A200" s="196">
        <v>5400</v>
      </c>
      <c r="B200" s="232" t="s">
        <v>84</v>
      </c>
      <c r="C200" s="207" t="s">
        <v>526</v>
      </c>
      <c r="D200" s="528"/>
      <c r="E200" s="528" t="s">
        <v>535</v>
      </c>
      <c r="F200" s="537"/>
    </row>
    <row r="201" spans="1:6" ht="15" thickBot="1">
      <c r="A201" s="194"/>
      <c r="B201" s="218" t="s">
        <v>201</v>
      </c>
      <c r="C201" s="202"/>
      <c r="D201" s="507"/>
      <c r="E201" s="507"/>
      <c r="F201" s="508"/>
    </row>
    <row r="202" spans="1:6" ht="15">
      <c r="A202" s="196">
        <v>5411</v>
      </c>
      <c r="B202" s="228" t="s">
        <v>321</v>
      </c>
      <c r="C202" s="215" t="s">
        <v>483</v>
      </c>
      <c r="D202" s="528"/>
      <c r="E202" s="528" t="s">
        <v>535</v>
      </c>
      <c r="F202" s="537"/>
    </row>
    <row r="203" spans="1:6" ht="15">
      <c r="A203" s="196">
        <v>5421</v>
      </c>
      <c r="B203" s="228" t="s">
        <v>322</v>
      </c>
      <c r="C203" s="215" t="s">
        <v>484</v>
      </c>
      <c r="D203" s="528"/>
      <c r="E203" s="528" t="s">
        <v>535</v>
      </c>
      <c r="F203" s="537"/>
    </row>
    <row r="204" spans="1:6" ht="15">
      <c r="A204" s="196">
        <v>5431</v>
      </c>
      <c r="B204" s="228" t="s">
        <v>486</v>
      </c>
      <c r="C204" s="215" t="s">
        <v>485</v>
      </c>
      <c r="D204" s="528"/>
      <c r="E204" s="528" t="s">
        <v>535</v>
      </c>
      <c r="F204" s="537"/>
    </row>
    <row r="205" spans="1:6" ht="15.75" thickBot="1">
      <c r="A205" s="197">
        <v>5441</v>
      </c>
      <c r="B205" s="251" t="s">
        <v>408</v>
      </c>
      <c r="C205" s="216" t="s">
        <v>487</v>
      </c>
      <c r="D205" s="529"/>
      <c r="E205" s="529" t="s">
        <v>535</v>
      </c>
      <c r="F205" s="541"/>
    </row>
    <row r="206" spans="1:6" s="460" customFormat="1" ht="59.25" customHeight="1">
      <c r="A206" s="458" t="s">
        <v>85</v>
      </c>
      <c r="B206" s="102" t="s">
        <v>287</v>
      </c>
      <c r="C206" s="459" t="s">
        <v>526</v>
      </c>
      <c r="D206" s="542"/>
      <c r="E206" s="542" t="s">
        <v>525</v>
      </c>
      <c r="F206" s="543"/>
    </row>
    <row r="207" spans="1:6" s="90" customFormat="1" ht="14.25">
      <c r="A207" s="99"/>
      <c r="B207" s="103" t="s">
        <v>197</v>
      </c>
      <c r="C207" s="109"/>
      <c r="D207" s="544"/>
      <c r="E207" s="544"/>
      <c r="F207" s="545"/>
    </row>
    <row r="208" spans="1:6" s="1" customFormat="1" ht="28.5">
      <c r="A208" s="100" t="s">
        <v>86</v>
      </c>
      <c r="B208" s="104" t="s">
        <v>87</v>
      </c>
      <c r="C208" s="108" t="s">
        <v>526</v>
      </c>
      <c r="D208" s="544"/>
      <c r="E208" s="544" t="s">
        <v>525</v>
      </c>
      <c r="F208" s="546"/>
    </row>
    <row r="209" spans="1:6" s="1" customFormat="1" ht="14.25">
      <c r="A209" s="100"/>
      <c r="B209" s="103" t="s">
        <v>197</v>
      </c>
      <c r="C209" s="108"/>
      <c r="D209" s="544"/>
      <c r="E209" s="544" t="s">
        <v>525</v>
      </c>
      <c r="F209" s="546"/>
    </row>
    <row r="210" spans="1:6" s="1" customFormat="1" ht="14.25">
      <c r="A210" s="100" t="s">
        <v>88</v>
      </c>
      <c r="B210" s="105" t="s">
        <v>330</v>
      </c>
      <c r="C210" s="112" t="s">
        <v>324</v>
      </c>
      <c r="D210" s="544"/>
      <c r="E210" s="544" t="s">
        <v>525</v>
      </c>
      <c r="F210" s="546"/>
    </row>
    <row r="211" spans="1:6" s="57" customFormat="1" ht="14.25">
      <c r="A211" s="100" t="s">
        <v>89</v>
      </c>
      <c r="B211" s="105" t="s">
        <v>329</v>
      </c>
      <c r="C211" s="112" t="s">
        <v>325</v>
      </c>
      <c r="D211" s="544"/>
      <c r="E211" s="544" t="s">
        <v>525</v>
      </c>
      <c r="F211" s="547"/>
    </row>
    <row r="212" spans="1:7" s="1" customFormat="1" ht="13.5" customHeight="1">
      <c r="A212" s="98" t="s">
        <v>90</v>
      </c>
      <c r="B212" s="105" t="s">
        <v>332</v>
      </c>
      <c r="C212" s="112" t="s">
        <v>326</v>
      </c>
      <c r="D212" s="544"/>
      <c r="E212" s="544" t="s">
        <v>525</v>
      </c>
      <c r="F212" s="546"/>
      <c r="G212" s="5"/>
    </row>
    <row r="213" spans="1:7" s="1" customFormat="1" ht="31.5" customHeight="1">
      <c r="A213" s="98" t="s">
        <v>91</v>
      </c>
      <c r="B213" s="104" t="s">
        <v>92</v>
      </c>
      <c r="C213" s="108" t="s">
        <v>526</v>
      </c>
      <c r="D213" s="544"/>
      <c r="E213" s="544" t="s">
        <v>525</v>
      </c>
      <c r="F213" s="546"/>
      <c r="G213" s="5"/>
    </row>
    <row r="214" spans="1:7" s="1" customFormat="1" ht="14.25">
      <c r="A214" s="98"/>
      <c r="B214" s="103" t="s">
        <v>197</v>
      </c>
      <c r="C214" s="108"/>
      <c r="D214" s="544"/>
      <c r="E214" s="544"/>
      <c r="F214" s="546"/>
      <c r="G214" s="5"/>
    </row>
    <row r="215" spans="1:7" s="1" customFormat="1" ht="29.25" customHeight="1">
      <c r="A215" s="98" t="s">
        <v>93</v>
      </c>
      <c r="B215" s="105" t="s">
        <v>314</v>
      </c>
      <c r="C215" s="113" t="s">
        <v>333</v>
      </c>
      <c r="D215" s="544"/>
      <c r="E215" s="544" t="s">
        <v>525</v>
      </c>
      <c r="F215" s="546"/>
      <c r="G215" s="5"/>
    </row>
    <row r="216" spans="1:7" s="1" customFormat="1" ht="25.5">
      <c r="A216" s="98" t="s">
        <v>94</v>
      </c>
      <c r="B216" s="105" t="s">
        <v>95</v>
      </c>
      <c r="C216" s="108" t="s">
        <v>526</v>
      </c>
      <c r="D216" s="544"/>
      <c r="E216" s="544" t="s">
        <v>525</v>
      </c>
      <c r="F216" s="546"/>
      <c r="G216" s="5"/>
    </row>
    <row r="217" spans="1:7" s="1" customFormat="1" ht="14.25">
      <c r="A217" s="98"/>
      <c r="B217" s="103" t="s">
        <v>198</v>
      </c>
      <c r="C217" s="108"/>
      <c r="D217" s="544"/>
      <c r="E217" s="544"/>
      <c r="F217" s="546"/>
      <c r="G217" s="5"/>
    </row>
    <row r="218" spans="1:7" s="1" customFormat="1" ht="14.25">
      <c r="A218" s="98" t="s">
        <v>96</v>
      </c>
      <c r="B218" s="103" t="s">
        <v>311</v>
      </c>
      <c r="C218" s="112" t="s">
        <v>337</v>
      </c>
      <c r="D218" s="544"/>
      <c r="E218" s="544" t="s">
        <v>525</v>
      </c>
      <c r="F218" s="546"/>
      <c r="G218" s="5"/>
    </row>
    <row r="219" spans="1:7" s="1" customFormat="1" ht="25.5">
      <c r="A219" s="97" t="s">
        <v>97</v>
      </c>
      <c r="B219" s="103" t="s">
        <v>310</v>
      </c>
      <c r="C219" s="113" t="s">
        <v>338</v>
      </c>
      <c r="D219" s="544"/>
      <c r="E219" s="544" t="s">
        <v>525</v>
      </c>
      <c r="F219" s="546"/>
      <c r="G219" s="5"/>
    </row>
    <row r="220" spans="1:7" s="1" customFormat="1" ht="25.5">
      <c r="A220" s="98" t="s">
        <v>98</v>
      </c>
      <c r="B220" s="106" t="s">
        <v>309</v>
      </c>
      <c r="C220" s="113" t="s">
        <v>339</v>
      </c>
      <c r="D220" s="544"/>
      <c r="E220" s="544" t="s">
        <v>525</v>
      </c>
      <c r="F220" s="546"/>
      <c r="G220" s="5"/>
    </row>
    <row r="221" spans="1:6" s="1" customFormat="1" ht="28.5">
      <c r="A221" s="98" t="s">
        <v>99</v>
      </c>
      <c r="B221" s="104" t="s">
        <v>100</v>
      </c>
      <c r="C221" s="108" t="s">
        <v>526</v>
      </c>
      <c r="D221" s="544"/>
      <c r="E221" s="544" t="s">
        <v>525</v>
      </c>
      <c r="F221" s="546"/>
    </row>
    <row r="222" spans="1:6" s="1" customFormat="1" ht="14.25">
      <c r="A222" s="98"/>
      <c r="B222" s="103" t="s">
        <v>197</v>
      </c>
      <c r="C222" s="108"/>
      <c r="D222" s="544"/>
      <c r="E222" s="544"/>
      <c r="F222" s="546"/>
    </row>
    <row r="223" spans="1:6" s="1" customFormat="1" ht="25.5">
      <c r="A223" s="97" t="s">
        <v>101</v>
      </c>
      <c r="B223" s="105" t="s">
        <v>312</v>
      </c>
      <c r="C223" s="114" t="s">
        <v>341</v>
      </c>
      <c r="D223" s="544"/>
      <c r="E223" s="544" t="s">
        <v>525</v>
      </c>
      <c r="F223" s="546"/>
    </row>
    <row r="224" spans="1:6" s="1" customFormat="1" ht="55.5">
      <c r="A224" s="98" t="s">
        <v>102</v>
      </c>
      <c r="B224" s="104" t="s">
        <v>109</v>
      </c>
      <c r="C224" s="108" t="s">
        <v>526</v>
      </c>
      <c r="D224" s="544"/>
      <c r="E224" s="544" t="s">
        <v>525</v>
      </c>
      <c r="F224" s="546"/>
    </row>
    <row r="225" spans="1:6" s="1" customFormat="1" ht="14.25">
      <c r="A225" s="98"/>
      <c r="B225" s="103" t="s">
        <v>197</v>
      </c>
      <c r="C225" s="108"/>
      <c r="D225" s="544"/>
      <c r="E225" s="544"/>
      <c r="F225" s="546"/>
    </row>
    <row r="226" spans="1:6" s="1" customFormat="1" ht="14.25">
      <c r="A226" s="98" t="s">
        <v>103</v>
      </c>
      <c r="B226" s="105" t="s">
        <v>342</v>
      </c>
      <c r="C226" s="112" t="s">
        <v>345</v>
      </c>
      <c r="D226" s="544"/>
      <c r="E226" s="544" t="s">
        <v>525</v>
      </c>
      <c r="F226" s="546"/>
    </row>
    <row r="227" spans="1:6" s="1" customFormat="1" ht="15.75" customHeight="1">
      <c r="A227" s="97" t="s">
        <v>110</v>
      </c>
      <c r="B227" s="105" t="s">
        <v>343</v>
      </c>
      <c r="C227" s="114" t="s">
        <v>346</v>
      </c>
      <c r="D227" s="544"/>
      <c r="E227" s="544" t="s">
        <v>525</v>
      </c>
      <c r="F227" s="546"/>
    </row>
    <row r="228" spans="1:6" s="1" customFormat="1" ht="25.5">
      <c r="A228" s="98" t="s">
        <v>111</v>
      </c>
      <c r="B228" s="105" t="s">
        <v>344</v>
      </c>
      <c r="C228" s="113" t="s">
        <v>347</v>
      </c>
      <c r="D228" s="544"/>
      <c r="E228" s="544" t="s">
        <v>525</v>
      </c>
      <c r="F228" s="546"/>
    </row>
    <row r="229" spans="1:6" s="1" customFormat="1" ht="26.25" thickBot="1">
      <c r="A229" s="101" t="s">
        <v>112</v>
      </c>
      <c r="B229" s="107" t="s">
        <v>313</v>
      </c>
      <c r="C229" s="115" t="s">
        <v>348</v>
      </c>
      <c r="D229" s="548"/>
      <c r="E229" s="548" t="s">
        <v>525</v>
      </c>
      <c r="F229" s="549"/>
    </row>
    <row r="230" spans="1:6" s="35" customFormat="1" ht="15">
      <c r="A230" s="34"/>
      <c r="B230" s="38"/>
      <c r="C230" s="75"/>
      <c r="D230" s="550"/>
      <c r="E230" s="550"/>
      <c r="F230" s="551"/>
    </row>
    <row r="231" spans="1:6" s="35" customFormat="1" ht="15">
      <c r="A231" s="34"/>
      <c r="B231" s="42"/>
      <c r="C231" s="74"/>
      <c r="D231" s="550"/>
      <c r="E231" s="550"/>
      <c r="F231" s="551"/>
    </row>
    <row r="232" spans="1:6" s="35" customFormat="1" ht="15">
      <c r="A232" s="34"/>
      <c r="B232" s="43"/>
      <c r="C232" s="74"/>
      <c r="D232" s="550"/>
      <c r="E232" s="550"/>
      <c r="F232" s="551"/>
    </row>
    <row r="233" spans="1:6" s="35" customFormat="1" ht="15">
      <c r="A233" s="34"/>
      <c r="B233" s="44"/>
      <c r="C233" s="77"/>
      <c r="D233" s="550"/>
      <c r="E233" s="550"/>
      <c r="F233" s="551"/>
    </row>
    <row r="234" spans="1:6" s="35" customFormat="1" ht="15">
      <c r="A234" s="34"/>
      <c r="B234" s="42"/>
      <c r="C234" s="74"/>
      <c r="D234" s="550"/>
      <c r="E234" s="550"/>
      <c r="F234" s="551"/>
    </row>
    <row r="235" spans="1:6" s="35" customFormat="1" ht="15">
      <c r="A235" s="34"/>
      <c r="B235" s="45"/>
      <c r="C235" s="74"/>
      <c r="D235" s="550"/>
      <c r="E235" s="550"/>
      <c r="F235" s="551"/>
    </row>
    <row r="236" spans="1:6" s="35" customFormat="1" ht="12.75">
      <c r="A236" s="34"/>
      <c r="B236" s="45"/>
      <c r="C236" s="74"/>
      <c r="F236" s="36"/>
    </row>
    <row r="237" spans="1:6" s="35" customFormat="1" ht="12.75">
      <c r="A237" s="34"/>
      <c r="B237" s="45"/>
      <c r="C237" s="74"/>
      <c r="F237" s="36"/>
    </row>
    <row r="238" spans="1:6" s="35" customFormat="1" ht="12.75">
      <c r="A238" s="34"/>
      <c r="B238" s="45"/>
      <c r="C238" s="74"/>
      <c r="F238" s="36"/>
    </row>
    <row r="239" spans="1:6" s="35" customFormat="1" ht="12.75">
      <c r="A239" s="34"/>
      <c r="B239" s="44"/>
      <c r="C239" s="77"/>
      <c r="F239" s="36"/>
    </row>
    <row r="240" spans="1:6" s="35" customFormat="1" ht="12.75">
      <c r="A240" s="34"/>
      <c r="B240" s="45"/>
      <c r="C240" s="74"/>
      <c r="F240" s="36"/>
    </row>
    <row r="241" spans="1:6" s="35" customFormat="1" ht="12.75">
      <c r="A241" s="34"/>
      <c r="B241" s="45"/>
      <c r="C241" s="74"/>
      <c r="F241" s="36"/>
    </row>
    <row r="242" spans="1:6" s="35" customFormat="1" ht="12.75">
      <c r="A242" s="34"/>
      <c r="B242" s="45"/>
      <c r="C242" s="74"/>
      <c r="F242" s="36"/>
    </row>
    <row r="243" spans="1:6" s="35" customFormat="1" ht="12.75">
      <c r="A243" s="34"/>
      <c r="B243" s="45"/>
      <c r="C243" s="74"/>
      <c r="F243" s="36"/>
    </row>
    <row r="244" spans="1:6" s="35" customFormat="1" ht="12.75">
      <c r="A244" s="34"/>
      <c r="B244" s="45"/>
      <c r="C244" s="74"/>
      <c r="F244" s="36"/>
    </row>
    <row r="245" spans="1:6" s="35" customFormat="1" ht="12.75">
      <c r="A245" s="34"/>
      <c r="B245" s="45"/>
      <c r="C245" s="74"/>
      <c r="F245" s="36"/>
    </row>
    <row r="246" spans="1:6" s="35" customFormat="1" ht="12.75">
      <c r="A246" s="34"/>
      <c r="B246" s="44"/>
      <c r="C246" s="77"/>
      <c r="F246" s="36"/>
    </row>
    <row r="247" spans="1:6" s="35" customFormat="1" ht="12.75">
      <c r="A247" s="34"/>
      <c r="B247" s="45"/>
      <c r="C247" s="74"/>
      <c r="F247" s="36"/>
    </row>
    <row r="248" spans="1:6" s="35" customFormat="1" ht="12.75">
      <c r="A248" s="34"/>
      <c r="B248" s="42"/>
      <c r="C248" s="74"/>
      <c r="F248" s="36"/>
    </row>
    <row r="249" spans="1:6" s="35" customFormat="1" ht="12.75">
      <c r="A249" s="34"/>
      <c r="B249" s="45"/>
      <c r="C249" s="74"/>
      <c r="F249" s="36"/>
    </row>
    <row r="250" spans="1:6" s="35" customFormat="1" ht="12.75">
      <c r="A250" s="34"/>
      <c r="B250" s="40"/>
      <c r="C250" s="74"/>
      <c r="F250" s="36"/>
    </row>
    <row r="251" spans="1:6" s="35" customFormat="1" ht="12.75">
      <c r="A251" s="34"/>
      <c r="B251" s="44"/>
      <c r="C251" s="77"/>
      <c r="F251" s="36"/>
    </row>
    <row r="252" spans="1:6" s="35" customFormat="1" ht="12.75">
      <c r="A252" s="34"/>
      <c r="B252" s="45"/>
      <c r="C252" s="74"/>
      <c r="F252" s="36"/>
    </row>
    <row r="253" spans="1:6" s="35" customFormat="1" ht="12.75">
      <c r="A253" s="34"/>
      <c r="B253" s="45"/>
      <c r="C253" s="74"/>
      <c r="F253" s="36"/>
    </row>
    <row r="254" spans="1:6" s="35" customFormat="1" ht="12.75">
      <c r="A254" s="34"/>
      <c r="B254" s="44"/>
      <c r="C254" s="77"/>
      <c r="F254" s="36"/>
    </row>
    <row r="255" spans="1:6" s="35" customFormat="1" ht="12.75">
      <c r="A255" s="34"/>
      <c r="B255" s="45"/>
      <c r="C255" s="74"/>
      <c r="F255" s="36"/>
    </row>
    <row r="256" spans="1:6" s="35" customFormat="1" ht="12.75">
      <c r="A256" s="34"/>
      <c r="B256" s="45"/>
      <c r="C256" s="74"/>
      <c r="F256" s="36"/>
    </row>
    <row r="257" spans="1:6" s="35" customFormat="1" ht="12.75">
      <c r="A257" s="34"/>
      <c r="B257" s="40"/>
      <c r="C257" s="74"/>
      <c r="F257" s="36"/>
    </row>
    <row r="258" spans="1:6" s="35" customFormat="1" ht="12.75">
      <c r="A258" s="34"/>
      <c r="B258" s="44"/>
      <c r="C258" s="77"/>
      <c r="F258" s="36"/>
    </row>
    <row r="259" spans="1:6" s="35" customFormat="1" ht="12.75">
      <c r="A259" s="34"/>
      <c r="B259" s="45"/>
      <c r="C259" s="74"/>
      <c r="F259" s="36"/>
    </row>
    <row r="260" spans="1:6" s="35" customFormat="1" ht="12.75">
      <c r="A260" s="34"/>
      <c r="B260" s="45"/>
      <c r="C260" s="74"/>
      <c r="F260" s="36"/>
    </row>
    <row r="261" spans="1:6" s="35" customFormat="1" ht="12.75">
      <c r="A261" s="34"/>
      <c r="B261" s="44"/>
      <c r="C261" s="77"/>
      <c r="F261" s="36"/>
    </row>
    <row r="262" spans="1:6" s="35" customFormat="1" ht="12.75">
      <c r="A262" s="34"/>
      <c r="B262" s="45"/>
      <c r="C262" s="74"/>
      <c r="F262" s="36"/>
    </row>
    <row r="263" spans="1:6" s="35" customFormat="1" ht="12.75">
      <c r="A263" s="34"/>
      <c r="B263" s="45"/>
      <c r="C263" s="74"/>
      <c r="F263" s="36"/>
    </row>
    <row r="264" spans="1:6" s="35" customFormat="1" ht="12.75">
      <c r="A264" s="34"/>
      <c r="B264" s="45"/>
      <c r="C264" s="74"/>
      <c r="F264" s="36"/>
    </row>
    <row r="265" spans="1:6" s="35" customFormat="1" ht="12.75">
      <c r="A265" s="34"/>
      <c r="B265" s="45"/>
      <c r="C265" s="74"/>
      <c r="F265" s="36"/>
    </row>
    <row r="266" spans="1:6" s="35" customFormat="1" ht="12.75">
      <c r="A266" s="34"/>
      <c r="B266" s="45"/>
      <c r="C266" s="74"/>
      <c r="F266" s="36"/>
    </row>
    <row r="267" spans="1:6" s="35" customFormat="1" ht="12.75">
      <c r="A267" s="34"/>
      <c r="B267" s="44"/>
      <c r="C267" s="77"/>
      <c r="F267" s="36"/>
    </row>
    <row r="268" spans="1:6" s="35" customFormat="1" ht="12.75">
      <c r="A268" s="34"/>
      <c r="B268" s="45"/>
      <c r="C268" s="74"/>
      <c r="F268" s="36"/>
    </row>
    <row r="269" spans="1:6" s="35" customFormat="1" ht="12.75">
      <c r="A269" s="34"/>
      <c r="B269" s="45"/>
      <c r="C269" s="74"/>
      <c r="F269" s="36"/>
    </row>
    <row r="270" spans="1:6" s="35" customFormat="1" ht="12.75">
      <c r="A270" s="34"/>
      <c r="B270" s="45"/>
      <c r="C270" s="74"/>
      <c r="F270" s="36"/>
    </row>
    <row r="271" spans="1:6" s="35" customFormat="1" ht="12.75">
      <c r="A271" s="34"/>
      <c r="B271" s="42"/>
      <c r="C271" s="74"/>
      <c r="F271" s="36"/>
    </row>
    <row r="272" spans="1:6" s="35" customFormat="1" ht="12.75">
      <c r="A272" s="34"/>
      <c r="B272" s="42"/>
      <c r="C272" s="74"/>
      <c r="F272" s="36"/>
    </row>
    <row r="273" spans="1:6" s="35" customFormat="1" ht="12.75">
      <c r="A273" s="34"/>
      <c r="B273" s="42"/>
      <c r="C273" s="74"/>
      <c r="F273" s="36"/>
    </row>
    <row r="274" spans="1:6" s="35" customFormat="1" ht="12.75">
      <c r="A274" s="34"/>
      <c r="B274" s="42"/>
      <c r="C274" s="74"/>
      <c r="F274" s="36"/>
    </row>
    <row r="275" spans="1:6" s="35" customFormat="1" ht="12.75">
      <c r="A275" s="34"/>
      <c r="B275" s="42"/>
      <c r="C275" s="74"/>
      <c r="F275" s="36"/>
    </row>
    <row r="276" spans="1:6" s="35" customFormat="1" ht="12.75">
      <c r="A276" s="34"/>
      <c r="B276" s="45"/>
      <c r="C276" s="74"/>
      <c r="F276" s="36"/>
    </row>
    <row r="277" spans="1:6" s="35" customFormat="1" ht="12.75">
      <c r="A277" s="34"/>
      <c r="B277" s="45"/>
      <c r="C277" s="74"/>
      <c r="F277" s="36"/>
    </row>
    <row r="278" spans="1:6" s="35" customFormat="1" ht="12.75">
      <c r="A278" s="34"/>
      <c r="B278" s="45"/>
      <c r="C278" s="74"/>
      <c r="F278" s="36"/>
    </row>
    <row r="279" spans="1:6" s="35" customFormat="1" ht="12.75">
      <c r="A279" s="34"/>
      <c r="B279" s="43"/>
      <c r="C279" s="74"/>
      <c r="F279" s="36"/>
    </row>
    <row r="280" spans="1:6" s="35" customFormat="1" ht="12.75">
      <c r="A280" s="34"/>
      <c r="B280" s="42"/>
      <c r="C280" s="77"/>
      <c r="F280" s="36"/>
    </row>
    <row r="281" spans="1:6" s="35" customFormat="1" ht="65.25" customHeight="1">
      <c r="A281" s="34"/>
      <c r="B281" s="45"/>
      <c r="C281" s="74"/>
      <c r="F281" s="36"/>
    </row>
    <row r="282" spans="1:6" s="35" customFormat="1" ht="39.75" customHeight="1">
      <c r="A282" s="34"/>
      <c r="B282" s="45"/>
      <c r="C282" s="74"/>
      <c r="F282" s="36"/>
    </row>
    <row r="283" spans="1:6" s="35" customFormat="1" ht="12.75">
      <c r="A283" s="34"/>
      <c r="B283" s="45"/>
      <c r="C283" s="74"/>
      <c r="F283" s="36"/>
    </row>
    <row r="284" spans="1:6" s="35" customFormat="1" ht="12.75">
      <c r="A284" s="34"/>
      <c r="B284" s="45"/>
      <c r="C284" s="74"/>
      <c r="F284" s="36"/>
    </row>
    <row r="285" spans="1:6" s="35" customFormat="1" ht="12.75">
      <c r="A285" s="34"/>
      <c r="B285" s="45"/>
      <c r="C285" s="74"/>
      <c r="F285" s="36"/>
    </row>
    <row r="286" spans="1:6" s="35" customFormat="1" ht="12.75">
      <c r="A286" s="34"/>
      <c r="B286" s="45"/>
      <c r="C286" s="74"/>
      <c r="F286" s="36"/>
    </row>
    <row r="287" spans="1:6" s="35" customFormat="1" ht="12.75">
      <c r="A287" s="34"/>
      <c r="B287" s="45"/>
      <c r="C287" s="74"/>
      <c r="F287" s="36"/>
    </row>
    <row r="288" spans="1:6" s="35" customFormat="1" ht="12.75">
      <c r="A288" s="34"/>
      <c r="B288" s="45"/>
      <c r="C288" s="74"/>
      <c r="F288" s="36"/>
    </row>
    <row r="289" spans="1:6" s="35" customFormat="1" ht="12.75">
      <c r="A289" s="34"/>
      <c r="B289" s="45"/>
      <c r="C289" s="74"/>
      <c r="F289" s="36"/>
    </row>
    <row r="290" spans="1:6" s="35" customFormat="1" ht="12.75">
      <c r="A290" s="34"/>
      <c r="B290" s="45"/>
      <c r="C290" s="74"/>
      <c r="F290" s="36"/>
    </row>
    <row r="291" spans="1:6" s="35" customFormat="1" ht="12.75">
      <c r="A291" s="34"/>
      <c r="B291" s="45"/>
      <c r="C291" s="74"/>
      <c r="F291" s="36"/>
    </row>
    <row r="292" spans="1:6" s="35" customFormat="1" ht="12.75">
      <c r="A292" s="34"/>
      <c r="B292" s="45"/>
      <c r="C292" s="74"/>
      <c r="F292" s="36"/>
    </row>
    <row r="293" spans="1:6" s="35" customFormat="1" ht="12.75">
      <c r="A293" s="34"/>
      <c r="B293" s="45"/>
      <c r="C293" s="74"/>
      <c r="F293" s="36"/>
    </row>
    <row r="294" spans="1:6" s="35" customFormat="1" ht="12.75">
      <c r="A294" s="34"/>
      <c r="B294" s="46"/>
      <c r="C294" s="74"/>
      <c r="F294" s="36"/>
    </row>
    <row r="295" spans="1:6" s="35" customFormat="1" ht="12.75">
      <c r="A295" s="34"/>
      <c r="B295" s="45"/>
      <c r="C295" s="74"/>
      <c r="F295" s="36"/>
    </row>
    <row r="296" spans="1:6" s="35" customFormat="1" ht="12.75">
      <c r="A296" s="34"/>
      <c r="B296" s="39"/>
      <c r="C296" s="74"/>
      <c r="F296" s="36"/>
    </row>
    <row r="297" spans="1:6" s="35" customFormat="1" ht="12.75">
      <c r="A297" s="34"/>
      <c r="B297" s="39"/>
      <c r="C297" s="74"/>
      <c r="F297" s="36"/>
    </row>
    <row r="298" spans="1:6" s="35" customFormat="1" ht="12.75">
      <c r="A298" s="34"/>
      <c r="B298" s="39"/>
      <c r="C298" s="76"/>
      <c r="F298" s="36"/>
    </row>
    <row r="299" spans="1:6" s="35" customFormat="1" ht="12.75">
      <c r="A299" s="34"/>
      <c r="B299" s="39"/>
      <c r="C299" s="76"/>
      <c r="F299" s="36"/>
    </row>
    <row r="300" spans="1:6" s="35" customFormat="1" ht="12.75">
      <c r="A300" s="34"/>
      <c r="B300" s="37"/>
      <c r="C300" s="76"/>
      <c r="F300" s="36"/>
    </row>
    <row r="301" spans="1:6" s="35" customFormat="1" ht="12.75">
      <c r="A301" s="34"/>
      <c r="B301" s="45"/>
      <c r="C301" s="74"/>
      <c r="F301" s="36"/>
    </row>
    <row r="302" spans="1:6" s="35" customFormat="1" ht="12.75">
      <c r="A302" s="34"/>
      <c r="B302" s="45"/>
      <c r="C302" s="74"/>
      <c r="F302" s="36"/>
    </row>
    <row r="303" spans="1:6" s="35" customFormat="1" ht="12.75">
      <c r="A303" s="34"/>
      <c r="B303" s="45"/>
      <c r="C303" s="74"/>
      <c r="F303" s="36"/>
    </row>
    <row r="304" spans="1:6" s="35" customFormat="1" ht="12.75">
      <c r="A304" s="34"/>
      <c r="B304" s="45"/>
      <c r="C304" s="74"/>
      <c r="F304" s="36"/>
    </row>
    <row r="305" spans="1:6" s="35" customFormat="1" ht="12.75">
      <c r="A305" s="34"/>
      <c r="B305" s="47"/>
      <c r="C305" s="74"/>
      <c r="F305" s="36"/>
    </row>
    <row r="306" spans="1:6" s="35" customFormat="1" ht="12.75">
      <c r="A306" s="34"/>
      <c r="B306" s="47"/>
      <c r="C306" s="78"/>
      <c r="F306" s="36"/>
    </row>
    <row r="307" spans="1:6" s="35" customFormat="1" ht="12.75">
      <c r="A307" s="34"/>
      <c r="B307" s="48"/>
      <c r="C307" s="78"/>
      <c r="F307" s="36"/>
    </row>
    <row r="308" spans="1:6" s="35" customFormat="1" ht="12.75">
      <c r="A308" s="34"/>
      <c r="B308" s="47"/>
      <c r="C308" s="78"/>
      <c r="F308" s="36"/>
    </row>
    <row r="309" spans="1:6" s="35" customFormat="1" ht="12.75">
      <c r="A309" s="34"/>
      <c r="B309" s="47"/>
      <c r="C309" s="78"/>
      <c r="F309" s="36"/>
    </row>
    <row r="310" spans="1:6" s="35" customFormat="1" ht="12.75">
      <c r="A310" s="34"/>
      <c r="B310" s="47"/>
      <c r="C310" s="78"/>
      <c r="F310" s="36"/>
    </row>
    <row r="311" spans="1:6" s="35" customFormat="1" ht="12.75">
      <c r="A311" s="34"/>
      <c r="B311" s="47"/>
      <c r="C311" s="78"/>
      <c r="F311" s="36"/>
    </row>
    <row r="312" spans="1:6" s="35" customFormat="1" ht="12.75">
      <c r="A312" s="34"/>
      <c r="B312" s="47"/>
      <c r="C312" s="78"/>
      <c r="F312" s="36"/>
    </row>
    <row r="313" spans="1:6" s="35" customFormat="1" ht="12.75">
      <c r="A313" s="34"/>
      <c r="B313" s="47"/>
      <c r="C313" s="78"/>
      <c r="F313" s="36"/>
    </row>
    <row r="314" spans="1:6" s="35" customFormat="1" ht="12.75">
      <c r="A314" s="34"/>
      <c r="B314" s="47"/>
      <c r="C314" s="78"/>
      <c r="F314" s="36"/>
    </row>
    <row r="315" spans="1:6" s="35" customFormat="1" ht="12.75">
      <c r="A315" s="34"/>
      <c r="B315" s="47"/>
      <c r="C315" s="78"/>
      <c r="F315" s="36"/>
    </row>
    <row r="316" spans="1:6" s="35" customFormat="1" ht="12.75">
      <c r="A316" s="34"/>
      <c r="B316" s="47"/>
      <c r="C316" s="78"/>
      <c r="F316" s="36"/>
    </row>
    <row r="317" spans="1:6" s="35" customFormat="1" ht="12.75">
      <c r="A317" s="34"/>
      <c r="B317" s="47"/>
      <c r="C317" s="78"/>
      <c r="F317" s="36"/>
    </row>
    <row r="318" spans="1:6" s="35" customFormat="1" ht="12.75">
      <c r="A318" s="34"/>
      <c r="B318" s="47"/>
      <c r="C318" s="78"/>
      <c r="F318" s="36"/>
    </row>
    <row r="319" spans="1:6" s="35" customFormat="1" ht="12.75">
      <c r="A319" s="34"/>
      <c r="B319" s="47"/>
      <c r="C319" s="78"/>
      <c r="F319" s="36"/>
    </row>
    <row r="320" spans="1:6" s="35" customFormat="1" ht="12.75">
      <c r="A320" s="34"/>
      <c r="B320" s="47"/>
      <c r="C320" s="78"/>
      <c r="F320" s="36"/>
    </row>
    <row r="321" spans="1:6" s="35" customFormat="1" ht="12.75">
      <c r="A321" s="34"/>
      <c r="B321" s="47"/>
      <c r="C321" s="78"/>
      <c r="F321" s="36"/>
    </row>
    <row r="322" spans="1:6" s="35" customFormat="1" ht="12.75">
      <c r="A322" s="34"/>
      <c r="B322" s="47"/>
      <c r="C322" s="78"/>
      <c r="F322" s="36"/>
    </row>
    <row r="323" spans="1:6" s="35" customFormat="1" ht="12.75">
      <c r="A323" s="34"/>
      <c r="B323" s="47"/>
      <c r="C323" s="78"/>
      <c r="F323" s="36"/>
    </row>
    <row r="324" spans="1:6" s="35" customFormat="1" ht="12.75">
      <c r="A324" s="34"/>
      <c r="B324" s="47"/>
      <c r="C324" s="78"/>
      <c r="F324" s="36"/>
    </row>
    <row r="325" spans="1:6" s="35" customFormat="1" ht="12.75">
      <c r="A325" s="34"/>
      <c r="B325" s="47"/>
      <c r="C325" s="78"/>
      <c r="F325" s="36"/>
    </row>
    <row r="326" spans="1:6" s="35" customFormat="1" ht="12.75">
      <c r="A326" s="34"/>
      <c r="B326" s="47"/>
      <c r="C326" s="78"/>
      <c r="F326" s="36"/>
    </row>
    <row r="327" spans="1:6" s="35" customFormat="1" ht="12.75">
      <c r="A327" s="34"/>
      <c r="B327" s="47"/>
      <c r="C327" s="78"/>
      <c r="F327" s="36"/>
    </row>
    <row r="328" spans="1:6" s="35" customFormat="1" ht="12.75">
      <c r="A328" s="34"/>
      <c r="B328" s="47"/>
      <c r="C328" s="78"/>
      <c r="F328" s="36"/>
    </row>
    <row r="329" spans="1:6" s="35" customFormat="1" ht="12.75">
      <c r="A329" s="34"/>
      <c r="B329" s="47"/>
      <c r="C329" s="78"/>
      <c r="F329" s="36"/>
    </row>
    <row r="330" spans="1:6" s="35" customFormat="1" ht="12.75">
      <c r="A330" s="34"/>
      <c r="B330" s="47"/>
      <c r="C330" s="78"/>
      <c r="F330" s="36"/>
    </row>
    <row r="331" spans="1:6" s="35" customFormat="1" ht="12.75">
      <c r="A331" s="34"/>
      <c r="B331" s="47"/>
      <c r="C331" s="78"/>
      <c r="F331" s="36"/>
    </row>
    <row r="332" spans="1:6" s="35" customFormat="1" ht="12.75">
      <c r="A332" s="34"/>
      <c r="B332" s="49"/>
      <c r="C332" s="79"/>
      <c r="F332" s="36"/>
    </row>
    <row r="333" spans="1:6" s="35" customFormat="1" ht="12.75">
      <c r="A333" s="34"/>
      <c r="B333" s="47"/>
      <c r="C333" s="78"/>
      <c r="F333" s="36"/>
    </row>
    <row r="334" spans="1:6" s="35" customFormat="1" ht="12.75">
      <c r="A334" s="34"/>
      <c r="B334" s="47"/>
      <c r="C334" s="78"/>
      <c r="F334" s="36"/>
    </row>
    <row r="335" spans="1:6" s="35" customFormat="1" ht="12.75">
      <c r="A335" s="34"/>
      <c r="B335" s="47"/>
      <c r="C335" s="78"/>
      <c r="F335" s="36"/>
    </row>
    <row r="336" spans="1:6" s="35" customFormat="1" ht="12.75">
      <c r="A336" s="34"/>
      <c r="B336" s="47"/>
      <c r="C336" s="78"/>
      <c r="F336" s="36"/>
    </row>
    <row r="337" spans="1:6" s="35" customFormat="1" ht="12.75">
      <c r="A337" s="34"/>
      <c r="B337" s="47"/>
      <c r="C337" s="78"/>
      <c r="F337" s="36"/>
    </row>
    <row r="338" spans="1:6" s="35" customFormat="1" ht="12.75">
      <c r="A338" s="34"/>
      <c r="B338" s="47"/>
      <c r="C338" s="78"/>
      <c r="F338" s="36"/>
    </row>
    <row r="339" spans="1:6" s="35" customFormat="1" ht="12.75">
      <c r="A339" s="34"/>
      <c r="B339" s="47"/>
      <c r="C339" s="78"/>
      <c r="F339" s="36"/>
    </row>
    <row r="340" spans="1:6" s="35" customFormat="1" ht="12.75">
      <c r="A340" s="34"/>
      <c r="B340" s="47"/>
      <c r="C340" s="78"/>
      <c r="F340" s="36"/>
    </row>
    <row r="341" spans="1:6" s="35" customFormat="1" ht="12.75">
      <c r="A341" s="34"/>
      <c r="B341" s="47"/>
      <c r="C341" s="78"/>
      <c r="F341" s="36"/>
    </row>
    <row r="342" spans="1:6" s="35" customFormat="1" ht="12.75">
      <c r="A342" s="34"/>
      <c r="B342" s="47"/>
      <c r="C342" s="78"/>
      <c r="F342" s="36"/>
    </row>
    <row r="343" spans="1:6" s="35" customFormat="1" ht="12.75">
      <c r="A343" s="34"/>
      <c r="B343" s="47"/>
      <c r="C343" s="78"/>
      <c r="F343" s="36"/>
    </row>
    <row r="344" spans="1:6" s="35" customFormat="1" ht="12.75">
      <c r="A344" s="34"/>
      <c r="B344" s="47"/>
      <c r="C344" s="78"/>
      <c r="F344" s="36"/>
    </row>
    <row r="345" spans="1:6" s="35" customFormat="1" ht="12.75">
      <c r="A345" s="34"/>
      <c r="B345" s="47"/>
      <c r="C345" s="78"/>
      <c r="F345" s="36"/>
    </row>
    <row r="346" spans="1:6" s="35" customFormat="1" ht="12.75">
      <c r="A346" s="34"/>
      <c r="B346" s="47"/>
      <c r="C346" s="78"/>
      <c r="F346" s="36"/>
    </row>
    <row r="347" spans="1:6" s="35" customFormat="1" ht="12.75">
      <c r="A347" s="34"/>
      <c r="B347" s="47"/>
      <c r="C347" s="78"/>
      <c r="F347" s="36"/>
    </row>
    <row r="348" spans="1:6" s="35" customFormat="1" ht="12.75">
      <c r="A348" s="34"/>
      <c r="B348" s="50"/>
      <c r="C348" s="74"/>
      <c r="F348" s="36"/>
    </row>
    <row r="349" spans="1:6" s="35" customFormat="1" ht="12.75">
      <c r="A349" s="34"/>
      <c r="B349" s="39"/>
      <c r="C349" s="76"/>
      <c r="F349" s="36"/>
    </row>
    <row r="350" spans="1:6" s="35" customFormat="1" ht="12.75">
      <c r="A350" s="34"/>
      <c r="B350" s="39"/>
      <c r="C350" s="80"/>
      <c r="F350" s="36"/>
    </row>
    <row r="351" spans="1:6" s="35" customFormat="1" ht="12.75">
      <c r="A351" s="34"/>
      <c r="B351" s="39"/>
      <c r="C351" s="80"/>
      <c r="F351" s="36"/>
    </row>
    <row r="352" spans="1:6" s="35" customFormat="1" ht="12.75">
      <c r="A352" s="34"/>
      <c r="B352" s="39"/>
      <c r="C352" s="80"/>
      <c r="F352" s="36"/>
    </row>
    <row r="353" spans="1:6" s="35" customFormat="1" ht="12.75">
      <c r="A353" s="34"/>
      <c r="B353" s="39"/>
      <c r="C353" s="80"/>
      <c r="F353" s="36"/>
    </row>
    <row r="354" spans="1:6" s="35" customFormat="1" ht="12.75">
      <c r="A354" s="34"/>
      <c r="B354" s="40"/>
      <c r="C354" s="80"/>
      <c r="F354" s="36"/>
    </row>
    <row r="355" spans="1:6" s="35" customFormat="1" ht="12.75">
      <c r="A355" s="34"/>
      <c r="B355" s="41"/>
      <c r="C355" s="81"/>
      <c r="F355" s="36"/>
    </row>
    <row r="356" spans="1:6" s="35" customFormat="1" ht="12.75">
      <c r="A356" s="34"/>
      <c r="B356" s="39"/>
      <c r="C356" s="80"/>
      <c r="F356" s="36"/>
    </row>
    <row r="357" spans="1:6" s="35" customFormat="1" ht="12.75">
      <c r="A357" s="34"/>
      <c r="B357" s="39"/>
      <c r="C357" s="80"/>
      <c r="F357" s="36"/>
    </row>
    <row r="358" spans="1:6" s="35" customFormat="1" ht="12.75">
      <c r="A358" s="34"/>
      <c r="B358" s="39"/>
      <c r="C358" s="80"/>
      <c r="F358" s="36"/>
    </row>
    <row r="359" spans="1:6" s="35" customFormat="1" ht="12.75">
      <c r="A359" s="34"/>
      <c r="B359" s="41"/>
      <c r="C359" s="81"/>
      <c r="F359" s="36"/>
    </row>
    <row r="360" spans="1:6" s="35" customFormat="1" ht="12.75">
      <c r="A360" s="34"/>
      <c r="B360" s="39"/>
      <c r="C360" s="80"/>
      <c r="F360" s="36"/>
    </row>
    <row r="361" spans="1:6" s="35" customFormat="1" ht="12.75">
      <c r="A361" s="34"/>
      <c r="B361" s="39"/>
      <c r="C361" s="80"/>
      <c r="F361" s="36"/>
    </row>
    <row r="362" spans="1:6" s="35" customFormat="1" ht="12.75">
      <c r="A362" s="34"/>
      <c r="B362" s="39"/>
      <c r="C362" s="80"/>
      <c r="F362" s="36"/>
    </row>
    <row r="363" spans="1:6" s="35" customFormat="1" ht="12.75">
      <c r="A363" s="34"/>
      <c r="B363" s="39"/>
      <c r="C363" s="80"/>
      <c r="F363" s="36"/>
    </row>
    <row r="364" spans="1:6" s="35" customFormat="1" ht="12.75">
      <c r="A364" s="34"/>
      <c r="B364" s="39"/>
      <c r="C364" s="80"/>
      <c r="F364" s="36"/>
    </row>
    <row r="365" spans="1:6" s="35" customFormat="1" ht="12.75">
      <c r="A365" s="34"/>
      <c r="B365" s="39"/>
      <c r="C365" s="80"/>
      <c r="F365" s="36"/>
    </row>
    <row r="366" spans="1:6" s="35" customFormat="1" ht="12.75">
      <c r="A366" s="34"/>
      <c r="B366" s="39"/>
      <c r="C366" s="80"/>
      <c r="F366" s="36"/>
    </row>
    <row r="367" spans="1:6" s="35" customFormat="1" ht="12.75">
      <c r="A367" s="34"/>
      <c r="B367" s="39"/>
      <c r="C367" s="80"/>
      <c r="F367" s="36"/>
    </row>
    <row r="368" spans="1:6" s="35" customFormat="1" ht="12.75">
      <c r="A368" s="34"/>
      <c r="B368" s="39"/>
      <c r="C368" s="80"/>
      <c r="F368" s="36"/>
    </row>
    <row r="369" spans="1:6" s="35" customFormat="1" ht="12.75">
      <c r="A369" s="34"/>
      <c r="B369" s="39"/>
      <c r="C369" s="80"/>
      <c r="F369" s="36"/>
    </row>
    <row r="370" spans="1:6" s="35" customFormat="1" ht="12.75">
      <c r="A370" s="34"/>
      <c r="B370" s="39"/>
      <c r="C370" s="80"/>
      <c r="F370" s="36"/>
    </row>
    <row r="371" spans="1:6" s="35" customFormat="1" ht="12.75">
      <c r="A371" s="34"/>
      <c r="B371" s="39"/>
      <c r="C371" s="80"/>
      <c r="F371" s="36"/>
    </row>
    <row r="372" spans="1:6" s="35" customFormat="1" ht="12.75">
      <c r="A372" s="34"/>
      <c r="B372" s="39"/>
      <c r="C372" s="80"/>
      <c r="F372" s="36"/>
    </row>
    <row r="373" spans="1:6" s="35" customFormat="1" ht="12.75">
      <c r="A373" s="34"/>
      <c r="B373" s="39"/>
      <c r="C373" s="80"/>
      <c r="F373" s="36"/>
    </row>
    <row r="374" spans="1:6" s="35" customFormat="1" ht="12.75">
      <c r="A374" s="34"/>
      <c r="B374" s="41"/>
      <c r="C374" s="81"/>
      <c r="F374" s="36"/>
    </row>
    <row r="375" spans="1:6" s="35" customFormat="1" ht="12.75">
      <c r="A375" s="34"/>
      <c r="B375" s="39"/>
      <c r="C375" s="80"/>
      <c r="F375" s="36"/>
    </row>
    <row r="376" spans="1:6" s="35" customFormat="1" ht="12.75">
      <c r="A376" s="34"/>
      <c r="B376" s="41"/>
      <c r="C376" s="79"/>
      <c r="F376" s="36"/>
    </row>
    <row r="377" spans="1:6" s="35" customFormat="1" ht="12.75">
      <c r="A377" s="34"/>
      <c r="B377" s="39"/>
      <c r="C377" s="80"/>
      <c r="F377" s="36"/>
    </row>
    <row r="378" spans="1:6" s="35" customFormat="1" ht="12.75">
      <c r="A378" s="34"/>
      <c r="B378" s="39"/>
      <c r="C378" s="80"/>
      <c r="F378" s="36"/>
    </row>
    <row r="379" spans="1:6" s="35" customFormat="1" ht="12.75">
      <c r="A379" s="34"/>
      <c r="B379" s="39"/>
      <c r="C379" s="80"/>
      <c r="F379" s="36"/>
    </row>
    <row r="380" spans="1:6" s="35" customFormat="1" ht="12.75">
      <c r="A380" s="34"/>
      <c r="B380" s="41"/>
      <c r="C380" s="79"/>
      <c r="F380" s="36"/>
    </row>
    <row r="381" spans="1:6" s="35" customFormat="1" ht="12.75">
      <c r="A381" s="34"/>
      <c r="B381" s="39"/>
      <c r="C381" s="80"/>
      <c r="F381" s="36"/>
    </row>
    <row r="382" spans="1:6" s="35" customFormat="1" ht="12.75">
      <c r="A382" s="34"/>
      <c r="B382" s="41"/>
      <c r="C382" s="81"/>
      <c r="F382" s="36"/>
    </row>
    <row r="383" spans="1:6" s="35" customFormat="1" ht="12.75">
      <c r="A383" s="34"/>
      <c r="B383" s="39"/>
      <c r="C383" s="80"/>
      <c r="F383" s="36"/>
    </row>
    <row r="384" spans="1:6" s="35" customFormat="1" ht="12.75">
      <c r="A384" s="34"/>
      <c r="B384" s="39"/>
      <c r="C384" s="80"/>
      <c r="F384" s="36"/>
    </row>
    <row r="385" spans="1:6" s="35" customFormat="1" ht="12.75">
      <c r="A385" s="34"/>
      <c r="B385" s="39"/>
      <c r="C385" s="80"/>
      <c r="F385" s="36"/>
    </row>
    <row r="386" spans="1:6" s="35" customFormat="1" ht="12.75">
      <c r="A386" s="34"/>
      <c r="B386" s="41"/>
      <c r="C386" s="81"/>
      <c r="F386" s="36"/>
    </row>
    <row r="387" spans="1:6" s="35" customFormat="1" ht="12.75">
      <c r="A387" s="34"/>
      <c r="B387" s="39"/>
      <c r="C387" s="80"/>
      <c r="F387" s="36"/>
    </row>
    <row r="388" spans="1:3" s="35" customFormat="1" ht="12.75">
      <c r="A388" s="34"/>
      <c r="B388" s="39"/>
      <c r="C388" s="80"/>
    </row>
    <row r="389" spans="1:3" s="35" customFormat="1" ht="14.25">
      <c r="A389" s="34"/>
      <c r="B389" s="51"/>
      <c r="C389" s="80"/>
    </row>
    <row r="390" spans="1:3" s="35" customFormat="1" ht="12.75">
      <c r="A390" s="34"/>
      <c r="B390" s="40"/>
      <c r="C390" s="80"/>
    </row>
    <row r="391" spans="1:5" s="35" customFormat="1" ht="12.75">
      <c r="A391" s="34"/>
      <c r="B391" s="41"/>
      <c r="C391" s="81"/>
      <c r="E391" s="36"/>
    </row>
    <row r="392" spans="1:5" s="35" customFormat="1" ht="12.75">
      <c r="A392" s="34"/>
      <c r="B392" s="40"/>
      <c r="C392" s="81"/>
      <c r="E392" s="36"/>
    </row>
    <row r="393" spans="1:5" s="35" customFormat="1" ht="12.75">
      <c r="A393" s="34"/>
      <c r="B393" s="39"/>
      <c r="C393" s="80"/>
      <c r="E393" s="36"/>
    </row>
    <row r="394" spans="1:5" s="35" customFormat="1" ht="12.75">
      <c r="A394" s="34"/>
      <c r="B394" s="39"/>
      <c r="C394" s="80"/>
      <c r="E394" s="36"/>
    </row>
    <row r="395" spans="1:5" s="35" customFormat="1" ht="12.75">
      <c r="A395" s="34"/>
      <c r="B395" s="39"/>
      <c r="C395" s="80"/>
      <c r="E395" s="36"/>
    </row>
    <row r="396" spans="1:5" s="35" customFormat="1" ht="12.75">
      <c r="A396" s="34"/>
      <c r="B396" s="39"/>
      <c r="C396" s="80"/>
      <c r="E396" s="36"/>
    </row>
    <row r="397" spans="1:5" s="35" customFormat="1" ht="12.75">
      <c r="A397" s="34"/>
      <c r="B397" s="39"/>
      <c r="C397" s="80"/>
      <c r="E397" s="36"/>
    </row>
    <row r="398" spans="1:5" s="35" customFormat="1" ht="12.75">
      <c r="A398" s="34"/>
      <c r="B398" s="39"/>
      <c r="C398" s="80"/>
      <c r="E398" s="36"/>
    </row>
    <row r="399" spans="1:5" s="35" customFormat="1" ht="12.75">
      <c r="A399" s="34"/>
      <c r="B399" s="39"/>
      <c r="C399" s="80"/>
      <c r="E399" s="36"/>
    </row>
    <row r="400" spans="1:5" s="35" customFormat="1" ht="12.75">
      <c r="A400" s="34"/>
      <c r="B400" s="39"/>
      <c r="C400" s="80"/>
      <c r="E400" s="36"/>
    </row>
    <row r="401" spans="1:5" s="35" customFormat="1" ht="12.75">
      <c r="A401" s="34"/>
      <c r="B401" s="39"/>
      <c r="C401" s="80"/>
      <c r="E401" s="36"/>
    </row>
    <row r="402" spans="1:5" s="35" customFormat="1" ht="12.75">
      <c r="A402" s="34"/>
      <c r="B402" s="39"/>
      <c r="C402" s="80"/>
      <c r="E402" s="36"/>
    </row>
    <row r="403" spans="1:5" s="35" customFormat="1" ht="12.75">
      <c r="A403" s="34"/>
      <c r="B403" s="39"/>
      <c r="C403" s="80"/>
      <c r="E403" s="36"/>
    </row>
    <row r="404" spans="1:5" s="35" customFormat="1" ht="12.75">
      <c r="A404" s="34"/>
      <c r="B404" s="39"/>
      <c r="C404" s="80"/>
      <c r="E404" s="36"/>
    </row>
    <row r="405" spans="1:5" s="35" customFormat="1" ht="12.75">
      <c r="A405" s="34"/>
      <c r="B405" s="39"/>
      <c r="C405" s="80"/>
      <c r="E405" s="36"/>
    </row>
    <row r="406" spans="1:5" s="35" customFormat="1" ht="12.75">
      <c r="A406" s="34"/>
      <c r="B406" s="39"/>
      <c r="C406" s="80"/>
      <c r="E406" s="36"/>
    </row>
    <row r="407" spans="1:5" s="35" customFormat="1" ht="12.75">
      <c r="A407" s="34"/>
      <c r="B407" s="39"/>
      <c r="C407" s="80"/>
      <c r="E407" s="36"/>
    </row>
    <row r="408" spans="1:5" s="35" customFormat="1" ht="12.75">
      <c r="A408" s="34"/>
      <c r="B408" s="39"/>
      <c r="C408" s="80"/>
      <c r="E408" s="36"/>
    </row>
    <row r="409" spans="1:5" s="35" customFormat="1" ht="12.75">
      <c r="A409" s="34"/>
      <c r="B409" s="40"/>
      <c r="C409" s="80"/>
      <c r="E409" s="36"/>
    </row>
    <row r="410" spans="1:5" s="35" customFormat="1" ht="12.75">
      <c r="A410" s="34"/>
      <c r="B410" s="39"/>
      <c r="C410" s="80"/>
      <c r="E410" s="36"/>
    </row>
    <row r="411" spans="1:5" s="35" customFormat="1" ht="12.75">
      <c r="A411" s="34"/>
      <c r="B411" s="39"/>
      <c r="C411" s="80"/>
      <c r="E411" s="36"/>
    </row>
    <row r="412" spans="1:5" s="35" customFormat="1" ht="12.75">
      <c r="A412" s="34"/>
      <c r="B412" s="39"/>
      <c r="C412" s="80"/>
      <c r="E412" s="36"/>
    </row>
    <row r="413" spans="1:5" s="35" customFormat="1" ht="12.75">
      <c r="A413" s="34"/>
      <c r="B413" s="39"/>
      <c r="C413" s="80"/>
      <c r="E413" s="36"/>
    </row>
    <row r="414" spans="1:5" s="35" customFormat="1" ht="12.75">
      <c r="A414" s="34"/>
      <c r="B414" s="39"/>
      <c r="C414" s="80"/>
      <c r="E414" s="36"/>
    </row>
    <row r="415" spans="1:5" s="35" customFormat="1" ht="12.75">
      <c r="A415" s="34"/>
      <c r="B415" s="39"/>
      <c r="C415" s="80"/>
      <c r="E415" s="36"/>
    </row>
    <row r="416" spans="1:5" s="35" customFormat="1" ht="12.75">
      <c r="A416" s="34"/>
      <c r="B416" s="39"/>
      <c r="C416" s="80"/>
      <c r="E416" s="36"/>
    </row>
    <row r="417" spans="1:5" s="35" customFormat="1" ht="12.75">
      <c r="A417" s="34"/>
      <c r="B417" s="39"/>
      <c r="C417" s="80"/>
      <c r="E417" s="36"/>
    </row>
    <row r="418" spans="1:5" s="35" customFormat="1" ht="12.75">
      <c r="A418" s="34"/>
      <c r="B418" s="39"/>
      <c r="C418" s="80"/>
      <c r="E418" s="36"/>
    </row>
    <row r="419" spans="1:5" s="35" customFormat="1" ht="12.75">
      <c r="A419" s="34"/>
      <c r="B419" s="39"/>
      <c r="C419" s="80"/>
      <c r="E419" s="36"/>
    </row>
    <row r="420" spans="1:5" s="35" customFormat="1" ht="12.75">
      <c r="A420" s="34"/>
      <c r="B420" s="39"/>
      <c r="C420" s="80"/>
      <c r="E420" s="36"/>
    </row>
    <row r="421" spans="1:5" s="35" customFormat="1" ht="12.75">
      <c r="A421" s="34"/>
      <c r="B421" s="39"/>
      <c r="C421" s="80"/>
      <c r="E421" s="36"/>
    </row>
    <row r="422" spans="1:5" s="35" customFormat="1" ht="12.75">
      <c r="A422" s="34"/>
      <c r="B422" s="39"/>
      <c r="C422" s="80"/>
      <c r="E422" s="36"/>
    </row>
    <row r="423" spans="1:5" s="35" customFormat="1" ht="12.75">
      <c r="A423" s="34"/>
      <c r="B423" s="39"/>
      <c r="C423" s="80"/>
      <c r="E423" s="36"/>
    </row>
    <row r="424" spans="1:5" s="35" customFormat="1" ht="12.75">
      <c r="A424" s="34"/>
      <c r="B424" s="39"/>
      <c r="C424" s="80"/>
      <c r="E424" s="36"/>
    </row>
    <row r="425" spans="1:5" s="35" customFormat="1" ht="12.75">
      <c r="A425" s="34"/>
      <c r="B425" s="39"/>
      <c r="C425" s="80"/>
      <c r="E425" s="36"/>
    </row>
    <row r="426" spans="1:5" s="35" customFormat="1" ht="12.75">
      <c r="A426" s="34"/>
      <c r="B426" s="39"/>
      <c r="C426" s="80"/>
      <c r="E426" s="36"/>
    </row>
    <row r="427" spans="1:5" s="35" customFormat="1" ht="12.75">
      <c r="A427" s="34"/>
      <c r="B427" s="39"/>
      <c r="C427" s="80"/>
      <c r="E427" s="36"/>
    </row>
    <row r="428" spans="1:5" s="35" customFormat="1" ht="12.75">
      <c r="A428" s="34"/>
      <c r="B428" s="39"/>
      <c r="C428" s="80"/>
      <c r="E428" s="36"/>
    </row>
    <row r="429" spans="1:5" s="35" customFormat="1" ht="12.75">
      <c r="A429" s="34"/>
      <c r="B429" s="39"/>
      <c r="C429" s="80"/>
      <c r="E429" s="36"/>
    </row>
    <row r="430" spans="1:5" s="35" customFormat="1" ht="12.75">
      <c r="A430" s="34"/>
      <c r="B430" s="39"/>
      <c r="C430" s="80"/>
      <c r="E430" s="36"/>
    </row>
    <row r="431" spans="1:5" s="35" customFormat="1" ht="12.75">
      <c r="A431" s="34"/>
      <c r="B431" s="39"/>
      <c r="C431" s="80"/>
      <c r="E431" s="36"/>
    </row>
    <row r="432" spans="1:5" s="35" customFormat="1" ht="12.75">
      <c r="A432" s="34"/>
      <c r="B432" s="39"/>
      <c r="C432" s="80"/>
      <c r="E432" s="36"/>
    </row>
    <row r="433" spans="1:5" s="35" customFormat="1" ht="12.75">
      <c r="A433" s="34"/>
      <c r="B433" s="39"/>
      <c r="C433" s="80"/>
      <c r="E433" s="36"/>
    </row>
    <row r="434" spans="1:5" s="35" customFormat="1" ht="12.75">
      <c r="A434" s="34"/>
      <c r="B434" s="39"/>
      <c r="C434" s="80"/>
      <c r="E434" s="36"/>
    </row>
    <row r="435" spans="1:5" s="35" customFormat="1" ht="12.75">
      <c r="A435" s="34"/>
      <c r="B435" s="39"/>
      <c r="C435" s="80"/>
      <c r="E435" s="36"/>
    </row>
    <row r="436" spans="1:5" s="35" customFormat="1" ht="12.75">
      <c r="A436" s="34"/>
      <c r="B436" s="52"/>
      <c r="C436" s="80"/>
      <c r="E436" s="36"/>
    </row>
    <row r="437" spans="1:5" s="35" customFormat="1" ht="12.75">
      <c r="A437" s="34"/>
      <c r="B437" s="39"/>
      <c r="C437" s="80"/>
      <c r="E437" s="36"/>
    </row>
    <row r="438" spans="1:5" s="35" customFormat="1" ht="12.75">
      <c r="A438" s="34"/>
      <c r="B438" s="39"/>
      <c r="C438" s="80"/>
      <c r="E438" s="36"/>
    </row>
    <row r="439" spans="1:5" s="35" customFormat="1" ht="12.75">
      <c r="A439" s="34"/>
      <c r="B439" s="39"/>
      <c r="C439" s="80"/>
      <c r="E439" s="36"/>
    </row>
    <row r="440" spans="1:5" s="35" customFormat="1" ht="12.75">
      <c r="A440" s="34"/>
      <c r="B440" s="39"/>
      <c r="C440" s="80"/>
      <c r="E440" s="36"/>
    </row>
    <row r="441" spans="1:5" s="35" customFormat="1" ht="12.75">
      <c r="A441" s="34"/>
      <c r="B441" s="39"/>
      <c r="C441" s="80"/>
      <c r="E441" s="36"/>
    </row>
    <row r="442" spans="1:5" s="35" customFormat="1" ht="12.75">
      <c r="A442" s="34"/>
      <c r="B442" s="39"/>
      <c r="C442" s="80"/>
      <c r="E442" s="36"/>
    </row>
    <row r="443" spans="1:5" s="35" customFormat="1" ht="12.75">
      <c r="A443" s="34"/>
      <c r="B443" s="39"/>
      <c r="C443" s="80"/>
      <c r="E443" s="36"/>
    </row>
    <row r="444" spans="1:5" s="35" customFormat="1" ht="12.75">
      <c r="A444" s="34"/>
      <c r="B444" s="39"/>
      <c r="C444" s="80"/>
      <c r="E444" s="36"/>
    </row>
    <row r="445" spans="1:5" s="35" customFormat="1" ht="12.75">
      <c r="A445" s="34"/>
      <c r="B445" s="39"/>
      <c r="C445" s="80"/>
      <c r="E445" s="36"/>
    </row>
    <row r="446" spans="1:5" s="35" customFormat="1" ht="12.75">
      <c r="A446" s="34"/>
      <c r="B446" s="39"/>
      <c r="C446" s="80"/>
      <c r="E446" s="36"/>
    </row>
    <row r="447" spans="1:5" s="35" customFormat="1" ht="12.75">
      <c r="A447" s="34"/>
      <c r="B447" s="39"/>
      <c r="C447" s="80"/>
      <c r="E447" s="36"/>
    </row>
    <row r="448" spans="1:5" s="35" customFormat="1" ht="12.75">
      <c r="A448" s="34"/>
      <c r="B448" s="39"/>
      <c r="C448" s="80"/>
      <c r="E448" s="36"/>
    </row>
    <row r="449" spans="1:5" s="35" customFormat="1" ht="12.75">
      <c r="A449" s="34"/>
      <c r="B449" s="39"/>
      <c r="C449" s="80"/>
      <c r="E449" s="36"/>
    </row>
    <row r="450" spans="1:5" s="35" customFormat="1" ht="12.75">
      <c r="A450" s="34"/>
      <c r="B450" s="39"/>
      <c r="C450" s="80"/>
      <c r="E450" s="36"/>
    </row>
    <row r="451" spans="1:5" s="35" customFormat="1" ht="12.75">
      <c r="A451" s="34"/>
      <c r="B451" s="39"/>
      <c r="C451" s="80"/>
      <c r="E451" s="36"/>
    </row>
    <row r="452" spans="1:5" s="35" customFormat="1" ht="12.75">
      <c r="A452" s="34"/>
      <c r="B452" s="39"/>
      <c r="C452" s="80"/>
      <c r="E452" s="36"/>
    </row>
    <row r="453" spans="1:5" s="35" customFormat="1" ht="12.75">
      <c r="A453" s="34"/>
      <c r="B453" s="39"/>
      <c r="C453" s="80"/>
      <c r="E453" s="36"/>
    </row>
    <row r="454" spans="1:5" s="35" customFormat="1" ht="12.75">
      <c r="A454" s="34"/>
      <c r="B454" s="39"/>
      <c r="C454" s="80"/>
      <c r="E454" s="36"/>
    </row>
    <row r="455" spans="1:5" s="35" customFormat="1" ht="12.75">
      <c r="A455" s="34"/>
      <c r="B455" s="39"/>
      <c r="C455" s="80"/>
      <c r="E455" s="36"/>
    </row>
    <row r="456" spans="1:5" s="35" customFormat="1" ht="12.75">
      <c r="A456" s="34"/>
      <c r="B456" s="39"/>
      <c r="C456" s="80"/>
      <c r="E456" s="36"/>
    </row>
    <row r="457" spans="1:5" s="35" customFormat="1" ht="12.75">
      <c r="A457" s="34"/>
      <c r="B457" s="39"/>
      <c r="C457" s="80"/>
      <c r="E457" s="36"/>
    </row>
    <row r="458" spans="1:5" s="35" customFormat="1" ht="12.75">
      <c r="A458" s="34"/>
      <c r="B458" s="39"/>
      <c r="C458" s="80"/>
      <c r="E458" s="36"/>
    </row>
    <row r="459" spans="1:5" s="35" customFormat="1" ht="12.75">
      <c r="A459" s="34"/>
      <c r="B459" s="39"/>
      <c r="C459" s="80"/>
      <c r="E459" s="36"/>
    </row>
    <row r="460" spans="1:5" s="35" customFormat="1" ht="12.75">
      <c r="A460" s="34"/>
      <c r="B460" s="39"/>
      <c r="C460" s="80"/>
      <c r="E460" s="36"/>
    </row>
    <row r="461" spans="1:5" s="35" customFormat="1" ht="12.75">
      <c r="A461" s="34"/>
      <c r="B461" s="39"/>
      <c r="C461" s="80"/>
      <c r="E461" s="36"/>
    </row>
    <row r="462" spans="1:5" s="35" customFormat="1" ht="12.75">
      <c r="A462" s="34"/>
      <c r="B462" s="39"/>
      <c r="C462" s="80"/>
      <c r="E462" s="36"/>
    </row>
    <row r="463" spans="1:5" s="35" customFormat="1" ht="12.75">
      <c r="A463" s="34"/>
      <c r="B463" s="53"/>
      <c r="C463" s="79"/>
      <c r="E463" s="36"/>
    </row>
    <row r="464" spans="1:5" s="35" customFormat="1" ht="12.75">
      <c r="A464" s="34"/>
      <c r="B464" s="40"/>
      <c r="C464" s="80"/>
      <c r="E464" s="36"/>
    </row>
    <row r="465" spans="1:5" s="35" customFormat="1" ht="12.75">
      <c r="A465" s="34"/>
      <c r="B465" s="39"/>
      <c r="C465" s="80"/>
      <c r="E465" s="36"/>
    </row>
    <row r="466" spans="1:5" s="35" customFormat="1" ht="12.75">
      <c r="A466" s="34"/>
      <c r="B466" s="39"/>
      <c r="C466" s="80"/>
      <c r="E466" s="36"/>
    </row>
    <row r="467" spans="1:5" s="35" customFormat="1" ht="12.75">
      <c r="A467" s="34"/>
      <c r="B467" s="39"/>
      <c r="C467" s="80"/>
      <c r="E467" s="36"/>
    </row>
    <row r="468" spans="1:5" s="35" customFormat="1" ht="12.75">
      <c r="A468" s="34"/>
      <c r="B468" s="39"/>
      <c r="C468" s="80"/>
      <c r="E468" s="36"/>
    </row>
    <row r="469" spans="1:5" s="35" customFormat="1" ht="12.75">
      <c r="A469" s="34"/>
      <c r="B469" s="39"/>
      <c r="C469" s="80"/>
      <c r="E469" s="36"/>
    </row>
    <row r="470" spans="1:5" s="35" customFormat="1" ht="12.75">
      <c r="A470" s="34"/>
      <c r="B470" s="39"/>
      <c r="C470" s="80"/>
      <c r="E470" s="36"/>
    </row>
    <row r="471" spans="1:5" s="35" customFormat="1" ht="12.75">
      <c r="A471" s="34"/>
      <c r="B471" s="39"/>
      <c r="C471" s="80"/>
      <c r="E471" s="36"/>
    </row>
    <row r="472" spans="1:5" s="35" customFormat="1" ht="12.75">
      <c r="A472" s="34"/>
      <c r="B472" s="39"/>
      <c r="C472" s="80"/>
      <c r="E472" s="36"/>
    </row>
    <row r="473" spans="1:5" s="35" customFormat="1" ht="12.75">
      <c r="A473" s="34"/>
      <c r="B473" s="39"/>
      <c r="C473" s="80"/>
      <c r="E473" s="36"/>
    </row>
    <row r="474" spans="1:5" s="35" customFormat="1" ht="12.75">
      <c r="A474" s="34"/>
      <c r="B474" s="39"/>
      <c r="C474" s="80"/>
      <c r="E474" s="36"/>
    </row>
    <row r="475" spans="1:5" s="35" customFormat="1" ht="12.75">
      <c r="A475" s="34"/>
      <c r="B475" s="39"/>
      <c r="C475" s="80"/>
      <c r="E475" s="36"/>
    </row>
    <row r="476" spans="1:5" s="35" customFormat="1" ht="12.75">
      <c r="A476" s="34"/>
      <c r="B476" s="39"/>
      <c r="C476" s="80"/>
      <c r="E476" s="36"/>
    </row>
    <row r="477" spans="1:5" s="35" customFormat="1" ht="12.75">
      <c r="A477" s="34"/>
      <c r="B477" s="39"/>
      <c r="C477" s="80"/>
      <c r="E477" s="36"/>
    </row>
    <row r="478" spans="1:5" s="35" customFormat="1" ht="12.75">
      <c r="A478" s="34"/>
      <c r="B478" s="39"/>
      <c r="C478" s="80"/>
      <c r="E478" s="36"/>
    </row>
    <row r="479" spans="1:5" s="35" customFormat="1" ht="12.75">
      <c r="A479" s="34"/>
      <c r="B479" s="39"/>
      <c r="C479" s="80"/>
      <c r="E479" s="36"/>
    </row>
    <row r="480" spans="1:5" s="35" customFormat="1" ht="12.75">
      <c r="A480" s="34"/>
      <c r="B480" s="40"/>
      <c r="C480" s="80"/>
      <c r="E480" s="36"/>
    </row>
    <row r="481" spans="1:5" s="35" customFormat="1" ht="12.75">
      <c r="A481" s="34"/>
      <c r="B481" s="39"/>
      <c r="C481" s="80"/>
      <c r="E481" s="36"/>
    </row>
    <row r="482" spans="1:5" s="35" customFormat="1" ht="12.75">
      <c r="A482" s="34"/>
      <c r="B482" s="39"/>
      <c r="C482" s="80"/>
      <c r="E482" s="36"/>
    </row>
    <row r="483" spans="1:5" s="35" customFormat="1" ht="12.75">
      <c r="A483" s="34"/>
      <c r="B483" s="39"/>
      <c r="C483" s="80"/>
      <c r="E483" s="36"/>
    </row>
    <row r="484" spans="1:5" s="35" customFormat="1" ht="12.75">
      <c r="A484" s="34"/>
      <c r="B484" s="39"/>
      <c r="C484" s="80"/>
      <c r="E484" s="36"/>
    </row>
    <row r="485" spans="1:5" s="35" customFormat="1" ht="12.75">
      <c r="A485" s="34"/>
      <c r="B485" s="40"/>
      <c r="C485" s="80"/>
      <c r="E485" s="36"/>
    </row>
    <row r="486" spans="1:5" s="35" customFormat="1" ht="12.75">
      <c r="A486" s="34"/>
      <c r="B486" s="39"/>
      <c r="C486" s="80"/>
      <c r="E486" s="36"/>
    </row>
    <row r="487" spans="1:5" s="35" customFormat="1" ht="12.75">
      <c r="A487" s="34"/>
      <c r="B487" s="39"/>
      <c r="C487" s="80"/>
      <c r="E487" s="36"/>
    </row>
    <row r="488" spans="1:5" s="35" customFormat="1" ht="12.75">
      <c r="A488" s="34"/>
      <c r="B488" s="39"/>
      <c r="C488" s="80"/>
      <c r="E488" s="36"/>
    </row>
    <row r="489" spans="1:5" s="35" customFormat="1" ht="12.75">
      <c r="A489" s="34"/>
      <c r="B489" s="39"/>
      <c r="C489" s="80"/>
      <c r="E489" s="36"/>
    </row>
    <row r="490" spans="1:5" s="35" customFormat="1" ht="12.75">
      <c r="A490" s="34"/>
      <c r="B490" s="39"/>
      <c r="C490" s="80"/>
      <c r="E490" s="36"/>
    </row>
    <row r="491" spans="1:5" s="35" customFormat="1" ht="12.75">
      <c r="A491" s="34"/>
      <c r="B491" s="39"/>
      <c r="C491" s="80"/>
      <c r="E491" s="36"/>
    </row>
    <row r="492" spans="1:5" s="35" customFormat="1" ht="12.75">
      <c r="A492" s="34"/>
      <c r="B492" s="39"/>
      <c r="C492" s="80"/>
      <c r="E492" s="36"/>
    </row>
    <row r="493" spans="1:5" s="35" customFormat="1" ht="12.75">
      <c r="A493" s="34"/>
      <c r="B493" s="39"/>
      <c r="C493" s="80"/>
      <c r="E493" s="36"/>
    </row>
    <row r="494" spans="1:5" s="35" customFormat="1" ht="12.75">
      <c r="A494" s="34"/>
      <c r="B494" s="39"/>
      <c r="C494" s="80"/>
      <c r="E494" s="36"/>
    </row>
    <row r="495" spans="1:5" s="35" customFormat="1" ht="12.75">
      <c r="A495" s="34"/>
      <c r="B495" s="39"/>
      <c r="C495" s="80"/>
      <c r="E495" s="36"/>
    </row>
    <row r="496" spans="1:5" s="35" customFormat="1" ht="12.75">
      <c r="A496" s="34"/>
      <c r="B496" s="39"/>
      <c r="C496" s="80"/>
      <c r="E496" s="36"/>
    </row>
    <row r="497" spans="1:5" s="35" customFormat="1" ht="12.75">
      <c r="A497" s="34"/>
      <c r="B497" s="39"/>
      <c r="C497" s="80"/>
      <c r="E497" s="36"/>
    </row>
    <row r="498" spans="1:5" s="35" customFormat="1" ht="12.75">
      <c r="A498" s="34"/>
      <c r="B498" s="39"/>
      <c r="C498" s="78"/>
      <c r="E498" s="36"/>
    </row>
    <row r="499" spans="1:5" s="35" customFormat="1" ht="12.75">
      <c r="A499" s="34"/>
      <c r="B499" s="39"/>
      <c r="C499" s="80"/>
      <c r="E499" s="36"/>
    </row>
    <row r="500" spans="1:5" s="35" customFormat="1" ht="12.75">
      <c r="A500" s="34"/>
      <c r="B500" s="39"/>
      <c r="C500" s="80"/>
      <c r="E500" s="36"/>
    </row>
    <row r="501" spans="1:5" s="35" customFormat="1" ht="12.75">
      <c r="A501" s="34"/>
      <c r="B501" s="39"/>
      <c r="C501" s="80"/>
      <c r="E501" s="36"/>
    </row>
    <row r="502" spans="1:5" s="35" customFormat="1" ht="12.75">
      <c r="A502" s="34"/>
      <c r="B502" s="39"/>
      <c r="C502" s="80"/>
      <c r="E502" s="36"/>
    </row>
    <row r="503" spans="1:5" s="35" customFormat="1" ht="12.75">
      <c r="A503" s="34"/>
      <c r="B503" s="39"/>
      <c r="C503" s="80"/>
      <c r="E503" s="36"/>
    </row>
    <row r="504" spans="1:5" s="35" customFormat="1" ht="12.75">
      <c r="A504" s="34"/>
      <c r="B504" s="40"/>
      <c r="C504" s="80"/>
      <c r="E504" s="36"/>
    </row>
    <row r="505" spans="1:5" s="35" customFormat="1" ht="12.75">
      <c r="A505" s="34"/>
      <c r="B505" s="39"/>
      <c r="C505" s="80"/>
      <c r="E505" s="36"/>
    </row>
    <row r="506" spans="1:5" s="35" customFormat="1" ht="12.75">
      <c r="A506" s="34"/>
      <c r="B506" s="39"/>
      <c r="C506" s="80"/>
      <c r="E506" s="36"/>
    </row>
    <row r="507" spans="1:5" s="35" customFormat="1" ht="12.75">
      <c r="A507" s="34"/>
      <c r="B507" s="39"/>
      <c r="C507" s="80"/>
      <c r="E507" s="36"/>
    </row>
    <row r="508" spans="1:5" s="35" customFormat="1" ht="12.75">
      <c r="A508" s="34"/>
      <c r="B508" s="39"/>
      <c r="C508" s="80"/>
      <c r="E508" s="36"/>
    </row>
    <row r="509" spans="1:5" s="35" customFormat="1" ht="12.75">
      <c r="A509" s="34"/>
      <c r="B509" s="39"/>
      <c r="C509" s="80"/>
      <c r="E509" s="36"/>
    </row>
    <row r="510" spans="1:5" s="35" customFormat="1" ht="12.75">
      <c r="A510" s="34"/>
      <c r="B510" s="39"/>
      <c r="C510" s="80"/>
      <c r="E510" s="36"/>
    </row>
    <row r="511" spans="1:5" s="35" customFormat="1" ht="12.75">
      <c r="A511" s="34"/>
      <c r="B511" s="39"/>
      <c r="C511" s="80"/>
      <c r="E511" s="36"/>
    </row>
    <row r="512" spans="1:5" s="35" customFormat="1" ht="12.75">
      <c r="A512" s="34"/>
      <c r="B512" s="41"/>
      <c r="C512" s="81"/>
      <c r="E512" s="36"/>
    </row>
    <row r="513" spans="1:5" s="35" customFormat="1" ht="12.75">
      <c r="A513" s="34"/>
      <c r="B513" s="40"/>
      <c r="C513" s="80"/>
      <c r="E513" s="36"/>
    </row>
    <row r="514" spans="1:5" s="35" customFormat="1" ht="12.75">
      <c r="A514" s="34"/>
      <c r="B514" s="39"/>
      <c r="C514" s="80"/>
      <c r="E514" s="36"/>
    </row>
    <row r="515" spans="1:5" s="35" customFormat="1" ht="12.75">
      <c r="A515" s="34"/>
      <c r="B515" s="39"/>
      <c r="C515" s="80"/>
      <c r="E515" s="36"/>
    </row>
    <row r="516" spans="1:5" s="35" customFormat="1" ht="12.75">
      <c r="A516" s="34"/>
      <c r="B516" s="39"/>
      <c r="C516" s="80"/>
      <c r="E516" s="36"/>
    </row>
    <row r="517" spans="1:5" s="35" customFormat="1" ht="12.75">
      <c r="A517" s="34"/>
      <c r="B517" s="39"/>
      <c r="C517" s="80"/>
      <c r="E517" s="36"/>
    </row>
    <row r="518" spans="1:5" s="35" customFormat="1" ht="12.75">
      <c r="A518" s="34"/>
      <c r="B518" s="39"/>
      <c r="C518" s="80"/>
      <c r="E518" s="36"/>
    </row>
    <row r="519" spans="1:5" s="35" customFormat="1" ht="12.75">
      <c r="A519" s="34"/>
      <c r="B519" s="39"/>
      <c r="C519" s="80"/>
      <c r="E519" s="36"/>
    </row>
    <row r="520" spans="1:5" s="35" customFormat="1" ht="12.75">
      <c r="A520" s="34"/>
      <c r="B520" s="39"/>
      <c r="C520" s="80"/>
      <c r="E520" s="36"/>
    </row>
    <row r="521" spans="1:5" s="35" customFormat="1" ht="12.75">
      <c r="A521" s="34"/>
      <c r="B521" s="39"/>
      <c r="C521" s="80"/>
      <c r="E521" s="36"/>
    </row>
    <row r="522" spans="1:5" s="35" customFormat="1" ht="12.75">
      <c r="A522" s="34"/>
      <c r="B522" s="39"/>
      <c r="C522" s="80"/>
      <c r="E522" s="36"/>
    </row>
    <row r="523" spans="1:5" s="35" customFormat="1" ht="12.75">
      <c r="A523" s="34"/>
      <c r="B523" s="39"/>
      <c r="C523" s="80"/>
      <c r="E523" s="36"/>
    </row>
    <row r="524" spans="1:5" s="35" customFormat="1" ht="12.75">
      <c r="A524" s="34"/>
      <c r="B524" s="39"/>
      <c r="C524" s="80"/>
      <c r="E524" s="36"/>
    </row>
    <row r="525" spans="1:5" s="35" customFormat="1" ht="12.75">
      <c r="A525" s="34"/>
      <c r="B525" s="40"/>
      <c r="C525" s="80"/>
      <c r="E525" s="36"/>
    </row>
    <row r="526" spans="1:5" s="35" customFormat="1" ht="12.75">
      <c r="A526" s="34"/>
      <c r="B526" s="39"/>
      <c r="C526" s="80"/>
      <c r="E526" s="36"/>
    </row>
    <row r="527" spans="1:5" s="35" customFormat="1" ht="12.75">
      <c r="A527" s="34"/>
      <c r="B527" s="39"/>
      <c r="C527" s="80"/>
      <c r="E527" s="36"/>
    </row>
    <row r="528" spans="1:5" s="35" customFormat="1" ht="12.75">
      <c r="A528" s="34"/>
      <c r="B528" s="39"/>
      <c r="C528" s="80"/>
      <c r="E528" s="36"/>
    </row>
    <row r="529" spans="1:5" s="35" customFormat="1" ht="12.75">
      <c r="A529" s="34"/>
      <c r="B529" s="39"/>
      <c r="C529" s="80"/>
      <c r="E529" s="36"/>
    </row>
    <row r="530" spans="1:5" s="35" customFormat="1" ht="12.75">
      <c r="A530" s="34"/>
      <c r="B530" s="39"/>
      <c r="C530" s="80"/>
      <c r="E530" s="36"/>
    </row>
    <row r="531" spans="1:5" s="35" customFormat="1" ht="12.75">
      <c r="A531" s="34"/>
      <c r="B531" s="39"/>
      <c r="C531" s="80"/>
      <c r="E531" s="36"/>
    </row>
    <row r="532" spans="1:5" s="35" customFormat="1" ht="12.75">
      <c r="A532" s="34"/>
      <c r="B532" s="39"/>
      <c r="C532" s="80"/>
      <c r="E532" s="36"/>
    </row>
    <row r="533" spans="1:5" s="35" customFormat="1" ht="12.75">
      <c r="A533" s="34"/>
      <c r="B533" s="39"/>
      <c r="C533" s="80"/>
      <c r="E533" s="36"/>
    </row>
    <row r="534" spans="1:5" s="35" customFormat="1" ht="12.75">
      <c r="A534" s="34"/>
      <c r="B534" s="39"/>
      <c r="C534" s="80"/>
      <c r="E534" s="36"/>
    </row>
    <row r="535" spans="1:5" s="35" customFormat="1" ht="12.75">
      <c r="A535" s="34"/>
      <c r="B535" s="39"/>
      <c r="C535" s="80"/>
      <c r="E535" s="36"/>
    </row>
    <row r="536" spans="1:5" s="35" customFormat="1" ht="12.75">
      <c r="A536" s="34"/>
      <c r="B536" s="39"/>
      <c r="C536" s="80"/>
      <c r="E536" s="36"/>
    </row>
    <row r="537" spans="1:5" s="35" customFormat="1" ht="12.75">
      <c r="A537" s="34"/>
      <c r="B537" s="39"/>
      <c r="C537" s="80"/>
      <c r="E537" s="36"/>
    </row>
    <row r="538" spans="1:5" s="35" customFormat="1" ht="12.75">
      <c r="A538" s="34"/>
      <c r="B538" s="39"/>
      <c r="C538" s="80"/>
      <c r="E538" s="36"/>
    </row>
    <row r="539" spans="1:5" s="35" customFormat="1" ht="12.75">
      <c r="A539" s="34"/>
      <c r="B539" s="39"/>
      <c r="C539" s="80"/>
      <c r="E539" s="36"/>
    </row>
    <row r="540" spans="1:5" s="35" customFormat="1" ht="12.75">
      <c r="A540" s="34"/>
      <c r="B540" s="39"/>
      <c r="C540" s="80"/>
      <c r="E540" s="36"/>
    </row>
    <row r="541" spans="1:5" s="35" customFormat="1" ht="12.75">
      <c r="A541" s="34"/>
      <c r="B541" s="39"/>
      <c r="C541" s="80"/>
      <c r="E541" s="36"/>
    </row>
    <row r="542" spans="1:5" s="35" customFormat="1" ht="12.75">
      <c r="A542" s="34"/>
      <c r="B542" s="40"/>
      <c r="C542" s="80"/>
      <c r="E542" s="36"/>
    </row>
    <row r="543" spans="1:5" s="35" customFormat="1" ht="12.75">
      <c r="A543" s="34"/>
      <c r="B543" s="41"/>
      <c r="C543" s="81"/>
      <c r="E543" s="36"/>
    </row>
    <row r="544" spans="1:5" s="35" customFormat="1" ht="12.75">
      <c r="A544" s="34"/>
      <c r="B544" s="39"/>
      <c r="C544" s="80"/>
      <c r="E544" s="36"/>
    </row>
    <row r="545" spans="1:5" s="35" customFormat="1" ht="12.75">
      <c r="A545" s="34"/>
      <c r="B545" s="41"/>
      <c r="C545" s="81"/>
      <c r="E545" s="36"/>
    </row>
    <row r="546" spans="1:5" s="35" customFormat="1" ht="12.75">
      <c r="A546" s="34"/>
      <c r="B546" s="39"/>
      <c r="C546" s="80"/>
      <c r="E546" s="36"/>
    </row>
    <row r="547" spans="1:5" s="35" customFormat="1" ht="12.75">
      <c r="A547" s="34"/>
      <c r="B547" s="41"/>
      <c r="C547" s="81"/>
      <c r="E547" s="36"/>
    </row>
    <row r="548" spans="1:5" s="35" customFormat="1" ht="12.75">
      <c r="A548" s="34"/>
      <c r="B548" s="39"/>
      <c r="C548" s="80"/>
      <c r="E548" s="36"/>
    </row>
    <row r="549" spans="1:5" s="35" customFormat="1" ht="12.75">
      <c r="A549" s="34"/>
      <c r="B549" s="41"/>
      <c r="C549" s="81"/>
      <c r="E549" s="36"/>
    </row>
    <row r="550" spans="1:5" s="35" customFormat="1" ht="12.75">
      <c r="A550" s="34"/>
      <c r="B550" s="39"/>
      <c r="C550" s="80"/>
      <c r="E550" s="36"/>
    </row>
    <row r="551" spans="1:5" s="35" customFormat="1" ht="12.75">
      <c r="A551" s="34"/>
      <c r="B551" s="39"/>
      <c r="C551" s="80"/>
      <c r="E551" s="36"/>
    </row>
    <row r="552" spans="1:5" s="35" customFormat="1" ht="12.75">
      <c r="A552" s="34"/>
      <c r="B552" s="39"/>
      <c r="C552" s="80"/>
      <c r="E552" s="36"/>
    </row>
    <row r="553" spans="1:5" s="35" customFormat="1" ht="12.75">
      <c r="A553" s="34"/>
      <c r="B553" s="39"/>
      <c r="C553" s="80"/>
      <c r="E553" s="36"/>
    </row>
    <row r="554" spans="1:5" s="35" customFormat="1" ht="12.75">
      <c r="A554" s="34"/>
      <c r="B554" s="39"/>
      <c r="C554" s="80"/>
      <c r="E554" s="36"/>
    </row>
    <row r="555" spans="1:5" s="35" customFormat="1" ht="12.75">
      <c r="A555" s="34"/>
      <c r="B555" s="39"/>
      <c r="C555" s="76"/>
      <c r="E555" s="36"/>
    </row>
    <row r="556" spans="1:5" s="35" customFormat="1" ht="12.75">
      <c r="A556" s="54"/>
      <c r="B556" s="42"/>
      <c r="C556" s="74"/>
      <c r="E556" s="36"/>
    </row>
    <row r="557" spans="1:5" s="35" customFormat="1" ht="12.75">
      <c r="A557" s="55"/>
      <c r="B557" s="41"/>
      <c r="C557" s="82"/>
      <c r="E557" s="36"/>
    </row>
    <row r="558" spans="1:5" s="35" customFormat="1" ht="12.75">
      <c r="A558" s="55"/>
      <c r="B558" s="39"/>
      <c r="C558" s="76"/>
      <c r="E558" s="36"/>
    </row>
    <row r="559" spans="1:5" s="35" customFormat="1" ht="12.75">
      <c r="A559" s="55"/>
      <c r="B559" s="40"/>
      <c r="C559" s="76"/>
      <c r="E559" s="36"/>
    </row>
    <row r="560" spans="1:5" s="35" customFormat="1" ht="12.75">
      <c r="A560" s="55"/>
      <c r="B560" s="41"/>
      <c r="C560" s="82"/>
      <c r="E560" s="36"/>
    </row>
    <row r="561" spans="1:5" s="35" customFormat="1" ht="12.75">
      <c r="A561" s="55"/>
      <c r="B561" s="39"/>
      <c r="C561" s="76"/>
      <c r="E561" s="36"/>
    </row>
    <row r="562" spans="1:5" s="35" customFormat="1" ht="12.75">
      <c r="A562" s="55"/>
      <c r="B562" s="39"/>
      <c r="C562" s="76"/>
      <c r="E562" s="36"/>
    </row>
    <row r="563" spans="1:5" s="35" customFormat="1" ht="12.75">
      <c r="A563" s="55"/>
      <c r="B563" s="39"/>
      <c r="C563" s="76"/>
      <c r="E563" s="36"/>
    </row>
    <row r="564" spans="1:5" s="35" customFormat="1" ht="12.75">
      <c r="A564" s="55"/>
      <c r="B564" s="41"/>
      <c r="C564" s="82"/>
      <c r="E564" s="36"/>
    </row>
    <row r="565" spans="1:5" s="35" customFormat="1" ht="12.75">
      <c r="A565" s="55"/>
      <c r="B565" s="39"/>
      <c r="C565" s="76"/>
      <c r="E565" s="36"/>
    </row>
    <row r="566" spans="1:5" s="35" customFormat="1" ht="12.75">
      <c r="A566" s="55"/>
      <c r="B566" s="39"/>
      <c r="C566" s="76"/>
      <c r="E566" s="36"/>
    </row>
    <row r="567" spans="1:5" s="35" customFormat="1" ht="12.75">
      <c r="A567" s="55"/>
      <c r="B567" s="41"/>
      <c r="C567" s="82"/>
      <c r="E567" s="36"/>
    </row>
    <row r="568" spans="1:5" s="35" customFormat="1" ht="12.75">
      <c r="A568" s="55"/>
      <c r="B568" s="39"/>
      <c r="C568" s="76"/>
      <c r="E568" s="36"/>
    </row>
    <row r="569" spans="1:5" s="35" customFormat="1" ht="12.75">
      <c r="A569" s="55"/>
      <c r="B569" s="41"/>
      <c r="C569" s="82"/>
      <c r="E569" s="36"/>
    </row>
    <row r="570" spans="1:5" s="35" customFormat="1" ht="12.75">
      <c r="A570" s="55"/>
      <c r="B570" s="39"/>
      <c r="C570" s="76"/>
      <c r="E570" s="36"/>
    </row>
    <row r="571" spans="1:5" s="35" customFormat="1" ht="14.25">
      <c r="A571" s="34"/>
      <c r="B571" s="51"/>
      <c r="C571" s="80"/>
      <c r="E571" s="36"/>
    </row>
    <row r="572" spans="1:5" s="35" customFormat="1" ht="12.75">
      <c r="A572" s="34"/>
      <c r="B572" s="40"/>
      <c r="C572" s="82"/>
      <c r="E572" s="36"/>
    </row>
    <row r="573" spans="1:5" s="35" customFormat="1" ht="12.75">
      <c r="A573" s="34"/>
      <c r="B573" s="41"/>
      <c r="C573" s="82"/>
      <c r="E573" s="36"/>
    </row>
    <row r="574" spans="1:5" s="35" customFormat="1" ht="12.75">
      <c r="A574" s="34"/>
      <c r="B574" s="39"/>
      <c r="C574" s="76"/>
      <c r="E574" s="36"/>
    </row>
    <row r="575" spans="1:5" s="35" customFormat="1" ht="12.75">
      <c r="A575" s="34"/>
      <c r="B575" s="39"/>
      <c r="C575" s="76"/>
      <c r="E575" s="36"/>
    </row>
    <row r="576" spans="1:5" s="35" customFormat="1" ht="12.75">
      <c r="A576" s="34"/>
      <c r="B576" s="39"/>
      <c r="C576" s="76"/>
      <c r="E576" s="36"/>
    </row>
    <row r="577" spans="1:5" s="35" customFormat="1" ht="12.75">
      <c r="A577" s="34"/>
      <c r="B577" s="39"/>
      <c r="C577" s="76"/>
      <c r="E577" s="36"/>
    </row>
    <row r="578" spans="1:5" s="35" customFormat="1" ht="12.75">
      <c r="A578" s="34"/>
      <c r="B578" s="39"/>
      <c r="C578" s="76"/>
      <c r="E578" s="36"/>
    </row>
    <row r="579" spans="1:5" s="35" customFormat="1" ht="12.75">
      <c r="A579" s="34"/>
      <c r="B579" s="39"/>
      <c r="C579" s="76"/>
      <c r="E579" s="36"/>
    </row>
    <row r="580" spans="1:5" s="35" customFormat="1" ht="12.75">
      <c r="A580" s="34"/>
      <c r="B580" s="39"/>
      <c r="C580" s="76"/>
      <c r="E580" s="36"/>
    </row>
    <row r="581" spans="1:5" s="35" customFormat="1" ht="12.75">
      <c r="A581" s="34"/>
      <c r="B581" s="39"/>
      <c r="C581" s="76"/>
      <c r="E581" s="36"/>
    </row>
    <row r="582" spans="1:5" s="35" customFormat="1" ht="12.75">
      <c r="A582" s="34"/>
      <c r="B582" s="39"/>
      <c r="C582" s="76"/>
      <c r="E582" s="36"/>
    </row>
    <row r="583" spans="1:5" s="35" customFormat="1" ht="12.75">
      <c r="A583" s="34"/>
      <c r="B583" s="39"/>
      <c r="C583" s="76"/>
      <c r="E583" s="36"/>
    </row>
    <row r="584" spans="1:5" s="35" customFormat="1" ht="12.75">
      <c r="A584" s="34"/>
      <c r="B584" s="39"/>
      <c r="C584" s="76"/>
      <c r="E584" s="36"/>
    </row>
    <row r="585" spans="1:5" s="35" customFormat="1" ht="12.75">
      <c r="A585" s="34"/>
      <c r="B585" s="39"/>
      <c r="C585" s="76"/>
      <c r="E585" s="36"/>
    </row>
    <row r="586" spans="1:5" s="35" customFormat="1" ht="12.75">
      <c r="A586" s="34"/>
      <c r="B586" s="39"/>
      <c r="C586" s="76"/>
      <c r="E586" s="36"/>
    </row>
    <row r="587" spans="1:5" s="35" customFormat="1" ht="12.75">
      <c r="A587" s="34"/>
      <c r="B587" s="41"/>
      <c r="C587" s="82"/>
      <c r="E587" s="36"/>
    </row>
    <row r="588" spans="1:5" s="35" customFormat="1" ht="25.5" customHeight="1">
      <c r="A588" s="34"/>
      <c r="B588" s="39"/>
      <c r="C588" s="76"/>
      <c r="E588" s="36"/>
    </row>
    <row r="589" spans="1:5" s="35" customFormat="1" ht="12.75">
      <c r="A589" s="34"/>
      <c r="B589" s="39"/>
      <c r="C589" s="76"/>
      <c r="E589" s="36"/>
    </row>
    <row r="590" spans="1:5" s="35" customFormat="1" ht="12.75">
      <c r="A590" s="34"/>
      <c r="B590" s="39"/>
      <c r="C590" s="76"/>
      <c r="E590" s="36"/>
    </row>
    <row r="591" spans="1:5" s="35" customFormat="1" ht="12.75">
      <c r="A591" s="34"/>
      <c r="B591" s="39"/>
      <c r="C591" s="76"/>
      <c r="E591" s="36"/>
    </row>
    <row r="592" spans="1:5" s="35" customFormat="1" ht="12.75">
      <c r="A592" s="34"/>
      <c r="B592" s="39"/>
      <c r="C592" s="76"/>
      <c r="E592" s="36"/>
    </row>
    <row r="593" spans="1:5" s="35" customFormat="1" ht="30.75" customHeight="1">
      <c r="A593" s="34"/>
      <c r="B593" s="39"/>
      <c r="C593" s="76"/>
      <c r="E593" s="36"/>
    </row>
    <row r="594" spans="1:5" s="35" customFormat="1" ht="12.75">
      <c r="A594" s="34"/>
      <c r="B594" s="39"/>
      <c r="C594" s="76"/>
      <c r="E594" s="36"/>
    </row>
    <row r="595" spans="1:5" s="35" customFormat="1" ht="12.75">
      <c r="A595" s="34"/>
      <c r="B595" s="39"/>
      <c r="C595" s="76"/>
      <c r="E595" s="36"/>
    </row>
    <row r="596" spans="1:5" s="35" customFormat="1" ht="12.75">
      <c r="A596" s="34"/>
      <c r="B596" s="39"/>
      <c r="C596" s="76"/>
      <c r="E596" s="36"/>
    </row>
    <row r="597" spans="1:5" s="35" customFormat="1" ht="12.75">
      <c r="A597" s="34"/>
      <c r="B597" s="39"/>
      <c r="C597" s="76"/>
      <c r="E597" s="36"/>
    </row>
    <row r="598" spans="1:5" s="35" customFormat="1" ht="12.75">
      <c r="A598" s="34"/>
      <c r="B598" s="39"/>
      <c r="C598" s="76"/>
      <c r="E598" s="36"/>
    </row>
    <row r="599" spans="1:5" s="35" customFormat="1" ht="15" customHeight="1">
      <c r="A599" s="34"/>
      <c r="B599" s="39"/>
      <c r="C599" s="76"/>
      <c r="E599" s="36"/>
    </row>
    <row r="600" spans="1:5" s="35" customFormat="1" ht="15" customHeight="1">
      <c r="A600" s="34"/>
      <c r="B600" s="39"/>
      <c r="C600" s="76"/>
      <c r="E600" s="36"/>
    </row>
    <row r="601" spans="1:5" s="35" customFormat="1" ht="15" customHeight="1">
      <c r="A601" s="34"/>
      <c r="B601" s="39"/>
      <c r="C601" s="76"/>
      <c r="E601" s="36"/>
    </row>
    <row r="602" spans="1:5" s="35" customFormat="1" ht="15" customHeight="1">
      <c r="A602" s="34"/>
      <c r="B602" s="39"/>
      <c r="C602" s="76"/>
      <c r="E602" s="36"/>
    </row>
    <row r="603" spans="1:5" s="35" customFormat="1" ht="15" customHeight="1">
      <c r="A603" s="34"/>
      <c r="B603" s="40"/>
      <c r="C603" s="82"/>
      <c r="E603" s="36"/>
    </row>
    <row r="604" spans="1:5" s="35" customFormat="1" ht="15" customHeight="1">
      <c r="A604" s="34"/>
      <c r="B604" s="41"/>
      <c r="C604" s="82"/>
      <c r="E604" s="36"/>
    </row>
    <row r="605" spans="1:5" s="35" customFormat="1" ht="15" customHeight="1">
      <c r="A605" s="55"/>
      <c r="B605" s="39"/>
      <c r="C605" s="76"/>
      <c r="E605" s="36"/>
    </row>
    <row r="606" spans="1:5" s="35" customFormat="1" ht="15" customHeight="1">
      <c r="A606" s="34"/>
      <c r="B606" s="39"/>
      <c r="C606" s="76"/>
      <c r="E606" s="36"/>
    </row>
    <row r="607" spans="1:5" s="35" customFormat="1" ht="15" customHeight="1">
      <c r="A607" s="55"/>
      <c r="B607" s="39"/>
      <c r="C607" s="76"/>
      <c r="E607" s="36"/>
    </row>
    <row r="608" spans="1:5" s="35" customFormat="1" ht="15" customHeight="1">
      <c r="A608" s="34"/>
      <c r="B608" s="39"/>
      <c r="C608" s="76"/>
      <c r="E608" s="36"/>
    </row>
    <row r="609" spans="1:5" s="35" customFormat="1" ht="15" customHeight="1">
      <c r="A609" s="55"/>
      <c r="B609" s="39"/>
      <c r="C609" s="76"/>
      <c r="E609" s="36"/>
    </row>
    <row r="610" spans="1:5" s="35" customFormat="1" ht="15" customHeight="1">
      <c r="A610" s="34"/>
      <c r="B610" s="39"/>
      <c r="C610" s="76"/>
      <c r="E610" s="36"/>
    </row>
    <row r="611" spans="1:5" s="35" customFormat="1" ht="15" customHeight="1">
      <c r="A611" s="55"/>
      <c r="B611" s="39"/>
      <c r="C611" s="76"/>
      <c r="E611" s="36"/>
    </row>
    <row r="612" spans="1:5" s="35" customFormat="1" ht="15" customHeight="1">
      <c r="A612" s="34"/>
      <c r="B612" s="39"/>
      <c r="C612" s="76"/>
      <c r="E612" s="36"/>
    </row>
    <row r="613" spans="1:5" s="35" customFormat="1" ht="15" customHeight="1">
      <c r="A613" s="55"/>
      <c r="B613" s="39"/>
      <c r="C613" s="76"/>
      <c r="E613" s="36"/>
    </row>
    <row r="614" spans="1:5" s="35" customFormat="1" ht="15" customHeight="1">
      <c r="A614" s="34"/>
      <c r="B614" s="39"/>
      <c r="C614" s="76"/>
      <c r="E614" s="36"/>
    </row>
    <row r="615" spans="1:5" s="35" customFormat="1" ht="15" customHeight="1">
      <c r="A615" s="55"/>
      <c r="B615" s="39"/>
      <c r="C615" s="76"/>
      <c r="E615" s="36"/>
    </row>
    <row r="616" spans="1:5" s="35" customFormat="1" ht="15" customHeight="1">
      <c r="A616" s="34"/>
      <c r="B616" s="39"/>
      <c r="C616" s="76"/>
      <c r="E616" s="36"/>
    </row>
    <row r="617" spans="1:5" s="35" customFormat="1" ht="15" customHeight="1">
      <c r="A617" s="55"/>
      <c r="B617" s="39"/>
      <c r="C617" s="76"/>
      <c r="E617" s="36"/>
    </row>
    <row r="618" spans="1:5" s="35" customFormat="1" ht="15" customHeight="1">
      <c r="A618" s="34"/>
      <c r="B618" s="39"/>
      <c r="C618" s="76"/>
      <c r="E618" s="36"/>
    </row>
    <row r="619" spans="1:5" s="35" customFormat="1" ht="15" customHeight="1">
      <c r="A619" s="55"/>
      <c r="B619" s="39"/>
      <c r="C619" s="76"/>
      <c r="E619" s="36"/>
    </row>
    <row r="620" spans="1:5" s="35" customFormat="1" ht="15" customHeight="1">
      <c r="A620" s="34"/>
      <c r="B620" s="39"/>
      <c r="C620" s="76"/>
      <c r="E620" s="36"/>
    </row>
    <row r="621" spans="1:5" s="35" customFormat="1" ht="15" customHeight="1">
      <c r="A621" s="55"/>
      <c r="B621" s="39"/>
      <c r="C621" s="76"/>
      <c r="E621" s="36"/>
    </row>
    <row r="622" spans="1:5" s="35" customFormat="1" ht="15" customHeight="1">
      <c r="A622" s="34"/>
      <c r="B622" s="39"/>
      <c r="C622" s="76"/>
      <c r="E622" s="36"/>
    </row>
    <row r="623" spans="1:5" s="35" customFormat="1" ht="15" customHeight="1">
      <c r="A623" s="55"/>
      <c r="B623" s="39"/>
      <c r="C623" s="76"/>
      <c r="E623" s="36"/>
    </row>
    <row r="624" spans="1:5" s="35" customFormat="1" ht="15" customHeight="1">
      <c r="A624" s="55"/>
      <c r="B624" s="41"/>
      <c r="C624" s="82"/>
      <c r="E624" s="36"/>
    </row>
    <row r="625" spans="1:5" s="35" customFormat="1" ht="15" customHeight="1">
      <c r="A625" s="55"/>
      <c r="B625" s="39"/>
      <c r="C625" s="76"/>
      <c r="E625" s="36"/>
    </row>
    <row r="626" spans="1:5" s="35" customFormat="1" ht="15" customHeight="1">
      <c r="A626" s="55"/>
      <c r="B626" s="39"/>
      <c r="C626" s="76"/>
      <c r="E626" s="36"/>
    </row>
    <row r="627" spans="1:5" s="35" customFormat="1" ht="15" customHeight="1">
      <c r="A627" s="55"/>
      <c r="B627" s="39"/>
      <c r="C627" s="76"/>
      <c r="E627" s="36"/>
    </row>
    <row r="628" spans="1:5" s="35" customFormat="1" ht="15" customHeight="1">
      <c r="A628" s="55"/>
      <c r="B628" s="39"/>
      <c r="C628" s="76"/>
      <c r="E628" s="36"/>
    </row>
    <row r="629" spans="1:5" s="35" customFormat="1" ht="15" customHeight="1">
      <c r="A629" s="55"/>
      <c r="B629" s="39"/>
      <c r="C629" s="76"/>
      <c r="E629" s="36"/>
    </row>
    <row r="630" spans="1:5" s="35" customFormat="1" ht="15" customHeight="1">
      <c r="A630" s="55"/>
      <c r="B630" s="39"/>
      <c r="C630" s="76"/>
      <c r="E630" s="36"/>
    </row>
    <row r="631" spans="1:5" s="35" customFormat="1" ht="15" customHeight="1">
      <c r="A631" s="34"/>
      <c r="B631" s="56"/>
      <c r="C631" s="75"/>
      <c r="E631" s="36"/>
    </row>
    <row r="632" s="35" customFormat="1" ht="15" customHeight="1">
      <c r="C632" s="83"/>
    </row>
    <row r="633" s="35" customFormat="1" ht="15" customHeight="1">
      <c r="C633" s="83"/>
    </row>
    <row r="634" s="35" customFormat="1" ht="15" customHeight="1">
      <c r="C634" s="83"/>
    </row>
    <row r="635" s="35" customFormat="1" ht="15" customHeight="1">
      <c r="C635" s="83"/>
    </row>
    <row r="636" s="35" customFormat="1" ht="15" customHeight="1">
      <c r="C636" s="83"/>
    </row>
    <row r="637" s="35" customFormat="1" ht="15" customHeight="1">
      <c r="C637" s="83"/>
    </row>
    <row r="638" s="35" customFormat="1" ht="15" customHeight="1">
      <c r="C638" s="83"/>
    </row>
    <row r="639" s="35" customFormat="1" ht="15" customHeight="1">
      <c r="C639" s="83"/>
    </row>
    <row r="640" s="35" customFormat="1" ht="15" customHeight="1">
      <c r="C640" s="83"/>
    </row>
    <row r="641" s="35" customFormat="1" ht="15" customHeight="1">
      <c r="C641" s="83"/>
    </row>
    <row r="642" s="35" customFormat="1" ht="15" customHeight="1">
      <c r="C642" s="83"/>
    </row>
    <row r="643" s="35" customFormat="1" ht="15" customHeight="1">
      <c r="C643" s="83"/>
    </row>
    <row r="644" s="35" customFormat="1" ht="15" customHeight="1">
      <c r="C644" s="83"/>
    </row>
    <row r="645" s="35" customFormat="1" ht="15" customHeight="1">
      <c r="C645" s="83"/>
    </row>
    <row r="646" s="35" customFormat="1" ht="15" customHeight="1">
      <c r="C646" s="83"/>
    </row>
    <row r="647" s="35" customFormat="1" ht="15" customHeight="1">
      <c r="C647" s="83"/>
    </row>
    <row r="648" s="35" customFormat="1" ht="15" customHeight="1">
      <c r="C648" s="83"/>
    </row>
    <row r="649" s="35" customFormat="1" ht="15" customHeight="1">
      <c r="C649" s="83"/>
    </row>
    <row r="650" s="35" customFormat="1" ht="15" customHeight="1">
      <c r="C650" s="83"/>
    </row>
    <row r="651" s="35" customFormat="1" ht="15" customHeight="1">
      <c r="C651" s="83"/>
    </row>
    <row r="652" s="35" customFormat="1" ht="15" customHeight="1">
      <c r="C652" s="83"/>
    </row>
    <row r="653" s="35" customFormat="1" ht="15" customHeight="1">
      <c r="C653" s="83"/>
    </row>
    <row r="654" s="35" customFormat="1" ht="15" customHeight="1">
      <c r="C654" s="83"/>
    </row>
    <row r="655" s="35" customFormat="1" ht="15" customHeight="1">
      <c r="C655" s="83"/>
    </row>
    <row r="656" s="35" customFormat="1" ht="15" customHeight="1">
      <c r="C656" s="83"/>
    </row>
    <row r="657" s="35" customFormat="1" ht="15" customHeight="1">
      <c r="C657" s="83"/>
    </row>
    <row r="658" s="35" customFormat="1" ht="15" customHeight="1">
      <c r="C658" s="83"/>
    </row>
    <row r="659" s="35" customFormat="1" ht="15" customHeight="1">
      <c r="C659" s="83"/>
    </row>
    <row r="660" s="35" customFormat="1" ht="15" customHeight="1">
      <c r="C660" s="83"/>
    </row>
    <row r="661" s="35" customFormat="1" ht="15" customHeight="1">
      <c r="C661" s="83"/>
    </row>
    <row r="662" s="35" customFormat="1" ht="15" customHeight="1">
      <c r="C662" s="83"/>
    </row>
    <row r="663" s="35" customFormat="1" ht="15" customHeight="1">
      <c r="C663" s="83"/>
    </row>
    <row r="664" s="35" customFormat="1" ht="15" customHeight="1">
      <c r="C664" s="83"/>
    </row>
    <row r="665" s="35" customFormat="1" ht="15" customHeight="1">
      <c r="C665" s="83"/>
    </row>
    <row r="666" s="35" customFormat="1" ht="15" customHeight="1">
      <c r="C666" s="83"/>
    </row>
    <row r="667" s="35" customFormat="1" ht="15" customHeight="1">
      <c r="C667" s="83"/>
    </row>
    <row r="668" s="35" customFormat="1" ht="15" customHeight="1">
      <c r="C668" s="83"/>
    </row>
    <row r="669" s="35" customFormat="1" ht="15" customHeight="1">
      <c r="C669" s="83"/>
    </row>
    <row r="670" s="35" customFormat="1" ht="15" customHeight="1">
      <c r="C670" s="83"/>
    </row>
    <row r="671" s="35" customFormat="1" ht="15" customHeight="1">
      <c r="C671" s="83"/>
    </row>
    <row r="672" s="35" customFormat="1" ht="15" customHeight="1">
      <c r="C672" s="83"/>
    </row>
    <row r="673" s="35" customFormat="1" ht="15" customHeight="1">
      <c r="C673" s="83"/>
    </row>
    <row r="674" s="35" customFormat="1" ht="15" customHeight="1">
      <c r="C674" s="83"/>
    </row>
    <row r="675" s="35" customFormat="1" ht="15" customHeight="1">
      <c r="C675" s="83"/>
    </row>
    <row r="676" s="35" customFormat="1" ht="15" customHeight="1">
      <c r="C676" s="83"/>
    </row>
    <row r="677" s="35" customFormat="1" ht="15" customHeight="1">
      <c r="C677" s="83"/>
    </row>
    <row r="678" s="35" customFormat="1" ht="15" customHeight="1">
      <c r="C678" s="83"/>
    </row>
    <row r="679" s="35" customFormat="1" ht="15" customHeight="1">
      <c r="C679" s="83"/>
    </row>
    <row r="680" s="35" customFormat="1" ht="15" customHeight="1">
      <c r="C680" s="83"/>
    </row>
    <row r="681" s="35" customFormat="1" ht="15" customHeight="1">
      <c r="C681" s="83"/>
    </row>
    <row r="682" s="35" customFormat="1" ht="15" customHeight="1">
      <c r="C682" s="83"/>
    </row>
    <row r="683" s="35" customFormat="1" ht="15" customHeight="1">
      <c r="C683" s="83"/>
    </row>
    <row r="684" s="35" customFormat="1" ht="15" customHeight="1">
      <c r="C684" s="83"/>
    </row>
    <row r="685" s="35" customFormat="1" ht="15" customHeight="1">
      <c r="C685" s="83"/>
    </row>
    <row r="686" s="35" customFormat="1" ht="15" customHeight="1">
      <c r="C686" s="83"/>
    </row>
    <row r="687" s="35" customFormat="1" ht="15" customHeight="1">
      <c r="C687" s="83"/>
    </row>
    <row r="688" s="35" customFormat="1" ht="15" customHeight="1">
      <c r="C688" s="83"/>
    </row>
    <row r="689" s="35" customFormat="1" ht="15" customHeight="1">
      <c r="C689" s="83"/>
    </row>
    <row r="690" s="35" customFormat="1" ht="15" customHeight="1">
      <c r="C690" s="83"/>
    </row>
    <row r="691" s="35" customFormat="1" ht="15" customHeight="1">
      <c r="C691" s="83"/>
    </row>
    <row r="692" s="35" customFormat="1" ht="15" customHeight="1">
      <c r="C692" s="83"/>
    </row>
    <row r="693" s="35" customFormat="1" ht="15" customHeight="1">
      <c r="C693" s="83"/>
    </row>
    <row r="694" s="35" customFormat="1" ht="15" customHeight="1">
      <c r="C694" s="83"/>
    </row>
    <row r="695" s="35" customFormat="1" ht="15" customHeight="1">
      <c r="C695" s="83"/>
    </row>
    <row r="696" s="35" customFormat="1" ht="15" customHeight="1">
      <c r="C696" s="83"/>
    </row>
    <row r="697" s="35" customFormat="1" ht="15" customHeight="1">
      <c r="C697" s="83"/>
    </row>
    <row r="698" s="35" customFormat="1" ht="15" customHeight="1">
      <c r="C698" s="83"/>
    </row>
    <row r="699" s="35" customFormat="1" ht="15" customHeight="1">
      <c r="C699" s="83"/>
    </row>
    <row r="700" s="35" customFormat="1" ht="15" customHeight="1">
      <c r="C700" s="83"/>
    </row>
    <row r="701" s="35" customFormat="1" ht="15" customHeight="1">
      <c r="C701" s="83"/>
    </row>
    <row r="702" s="35" customFormat="1" ht="15" customHeight="1">
      <c r="C702" s="83"/>
    </row>
    <row r="703" s="35" customFormat="1" ht="15" customHeight="1">
      <c r="C703" s="83"/>
    </row>
    <row r="704" s="35" customFormat="1" ht="15" customHeight="1">
      <c r="C704" s="83"/>
    </row>
    <row r="705" s="35" customFormat="1" ht="15" customHeight="1">
      <c r="C705" s="83"/>
    </row>
    <row r="706" s="35" customFormat="1" ht="15" customHeight="1">
      <c r="C706" s="83"/>
    </row>
    <row r="707" s="35" customFormat="1" ht="15" customHeight="1">
      <c r="C707" s="83"/>
    </row>
    <row r="708" s="35" customFormat="1" ht="15" customHeight="1">
      <c r="C708" s="83"/>
    </row>
    <row r="709" s="35" customFormat="1" ht="15" customHeight="1">
      <c r="C709" s="83"/>
    </row>
    <row r="710" s="35" customFormat="1" ht="15" customHeight="1">
      <c r="C710" s="83"/>
    </row>
    <row r="711" s="35" customFormat="1" ht="15" customHeight="1">
      <c r="C711" s="83"/>
    </row>
    <row r="712" s="35" customFormat="1" ht="15" customHeight="1">
      <c r="C712" s="83"/>
    </row>
    <row r="713" s="35" customFormat="1" ht="15" customHeight="1">
      <c r="C713" s="83"/>
    </row>
    <row r="714" s="35" customFormat="1" ht="15" customHeight="1">
      <c r="C714" s="83"/>
    </row>
    <row r="715" s="35" customFormat="1" ht="15" customHeight="1">
      <c r="C715" s="83"/>
    </row>
    <row r="716" s="35" customFormat="1" ht="15" customHeight="1">
      <c r="C716" s="83"/>
    </row>
    <row r="717" s="35" customFormat="1" ht="15" customHeight="1">
      <c r="C717" s="83"/>
    </row>
    <row r="718" s="35" customFormat="1" ht="12.75">
      <c r="C718" s="83"/>
    </row>
    <row r="719" s="35" customFormat="1" ht="12.75">
      <c r="C719" s="83"/>
    </row>
    <row r="720" s="35" customFormat="1" ht="12.75">
      <c r="C720" s="83"/>
    </row>
    <row r="721" s="35" customFormat="1" ht="12.75">
      <c r="C721" s="83"/>
    </row>
    <row r="722" s="35" customFormat="1" ht="12.75">
      <c r="C722" s="83"/>
    </row>
    <row r="723" s="35" customFormat="1" ht="12.75">
      <c r="C723" s="83"/>
    </row>
    <row r="724" s="35" customFormat="1" ht="12.75">
      <c r="C724" s="83"/>
    </row>
    <row r="725" s="35" customFormat="1" ht="12.75">
      <c r="C725" s="83"/>
    </row>
    <row r="726" s="35" customFormat="1" ht="12.75">
      <c r="C726" s="83"/>
    </row>
    <row r="727" s="35" customFormat="1" ht="12.75">
      <c r="C727" s="83"/>
    </row>
    <row r="728" s="35" customFormat="1" ht="12.75">
      <c r="C728" s="83"/>
    </row>
    <row r="729" s="35" customFormat="1" ht="12.75">
      <c r="C729" s="83"/>
    </row>
    <row r="730" s="35" customFormat="1" ht="12.75">
      <c r="C730" s="83"/>
    </row>
    <row r="731" s="35" customFormat="1" ht="12.75">
      <c r="C731" s="83"/>
    </row>
    <row r="732" s="35" customFormat="1" ht="12.75">
      <c r="C732" s="83"/>
    </row>
    <row r="733" s="35" customFormat="1" ht="12.75">
      <c r="C733" s="83"/>
    </row>
    <row r="734" s="35" customFormat="1" ht="12.75">
      <c r="C734" s="83"/>
    </row>
    <row r="735" s="35" customFormat="1" ht="12.75">
      <c r="C735" s="83"/>
    </row>
    <row r="736" s="35" customFormat="1" ht="12.75">
      <c r="C736" s="83"/>
    </row>
    <row r="737" s="35" customFormat="1" ht="12.75">
      <c r="C737" s="83"/>
    </row>
    <row r="738" s="35" customFormat="1" ht="12.75">
      <c r="C738" s="83"/>
    </row>
    <row r="739" s="35" customFormat="1" ht="12.75">
      <c r="C739" s="83"/>
    </row>
    <row r="740" s="35" customFormat="1" ht="12.75">
      <c r="C740" s="83"/>
    </row>
    <row r="741" s="35" customFormat="1" ht="12.75">
      <c r="C741" s="83"/>
    </row>
    <row r="742" s="35" customFormat="1" ht="12.75">
      <c r="C742" s="83"/>
    </row>
    <row r="743" s="35" customFormat="1" ht="12.75">
      <c r="C743" s="83"/>
    </row>
    <row r="744" s="35" customFormat="1" ht="12.75">
      <c r="C744" s="83"/>
    </row>
    <row r="745" s="35" customFormat="1" ht="12.75">
      <c r="C745" s="83"/>
    </row>
    <row r="746" s="35" customFormat="1" ht="12.75">
      <c r="C746" s="83"/>
    </row>
    <row r="747" s="35" customFormat="1" ht="12.75">
      <c r="C747" s="83"/>
    </row>
    <row r="748" s="35" customFormat="1" ht="12.75">
      <c r="C748" s="83"/>
    </row>
    <row r="749" s="35" customFormat="1" ht="12.75">
      <c r="C749" s="83"/>
    </row>
    <row r="750" s="35" customFormat="1" ht="12.75">
      <c r="C750" s="83"/>
    </row>
    <row r="751" s="35" customFormat="1" ht="12.75">
      <c r="C751" s="83"/>
    </row>
    <row r="752" s="35" customFormat="1" ht="12.75">
      <c r="C752" s="83"/>
    </row>
    <row r="753" s="35" customFormat="1" ht="12.75">
      <c r="C753" s="83"/>
    </row>
    <row r="754" s="35" customFormat="1" ht="12.75">
      <c r="C754" s="83"/>
    </row>
    <row r="755" s="35" customFormat="1" ht="12.75">
      <c r="C755" s="83"/>
    </row>
    <row r="756" s="35" customFormat="1" ht="12.75">
      <c r="C756" s="83"/>
    </row>
    <row r="757" s="35" customFormat="1" ht="12.75">
      <c r="C757" s="83"/>
    </row>
    <row r="758" s="35" customFormat="1" ht="12.75">
      <c r="C758" s="83"/>
    </row>
    <row r="759" s="35" customFormat="1" ht="12.75">
      <c r="C759" s="83"/>
    </row>
    <row r="760" s="35" customFormat="1" ht="12.75">
      <c r="C760" s="83"/>
    </row>
    <row r="761" s="35" customFormat="1" ht="12.75">
      <c r="C761" s="83"/>
    </row>
    <row r="762" s="35" customFormat="1" ht="12.75">
      <c r="C762" s="83"/>
    </row>
    <row r="763" s="35" customFormat="1" ht="12.75">
      <c r="C763" s="83"/>
    </row>
    <row r="764" s="35" customFormat="1" ht="12.75">
      <c r="C764" s="83"/>
    </row>
    <row r="765" s="35" customFormat="1" ht="12.75">
      <c r="C765" s="83"/>
    </row>
    <row r="766" s="35" customFormat="1" ht="12.75">
      <c r="C766" s="83"/>
    </row>
    <row r="767" s="35" customFormat="1" ht="12.75">
      <c r="C767" s="83"/>
    </row>
    <row r="768" s="35" customFormat="1" ht="12.75">
      <c r="C768" s="83"/>
    </row>
    <row r="769" s="35" customFormat="1" ht="12.75">
      <c r="C769" s="83"/>
    </row>
    <row r="770" s="35" customFormat="1" ht="12.75">
      <c r="C770" s="83"/>
    </row>
    <row r="771" s="35" customFormat="1" ht="12.75">
      <c r="C771" s="83"/>
    </row>
    <row r="772" s="35" customFormat="1" ht="12.75">
      <c r="C772" s="83"/>
    </row>
    <row r="773" s="35" customFormat="1" ht="12.75">
      <c r="C773" s="83"/>
    </row>
    <row r="774" s="35" customFormat="1" ht="12.75">
      <c r="C774" s="83"/>
    </row>
    <row r="775" s="35" customFormat="1" ht="12.75">
      <c r="C775" s="83"/>
    </row>
    <row r="776" s="35" customFormat="1" ht="12.75">
      <c r="C776" s="83"/>
    </row>
    <row r="777" s="35" customFormat="1" ht="12.75">
      <c r="C777" s="83"/>
    </row>
    <row r="778" s="35" customFormat="1" ht="12.75">
      <c r="C778" s="83"/>
    </row>
    <row r="779" s="35" customFormat="1" ht="12.75">
      <c r="C779" s="83"/>
    </row>
    <row r="780" s="35" customFormat="1" ht="12.75">
      <c r="C780" s="83"/>
    </row>
    <row r="781" s="35" customFormat="1" ht="12.75">
      <c r="C781" s="83"/>
    </row>
    <row r="782" s="35" customFormat="1" ht="12.75">
      <c r="C782" s="83"/>
    </row>
    <row r="783" s="35" customFormat="1" ht="12.75">
      <c r="C783" s="83"/>
    </row>
    <row r="784" s="35" customFormat="1" ht="12.75">
      <c r="C784" s="83"/>
    </row>
    <row r="785" s="35" customFormat="1" ht="12.75">
      <c r="C785" s="83"/>
    </row>
    <row r="786" s="35" customFormat="1" ht="12.75">
      <c r="C786" s="83"/>
    </row>
    <row r="787" s="35" customFormat="1" ht="12.75">
      <c r="C787" s="83"/>
    </row>
    <row r="788" s="35" customFormat="1" ht="12.75">
      <c r="C788" s="83"/>
    </row>
    <row r="789" s="35" customFormat="1" ht="12.75">
      <c r="C789" s="83"/>
    </row>
    <row r="790" s="35" customFormat="1" ht="12.75">
      <c r="C790" s="83"/>
    </row>
    <row r="791" s="35" customFormat="1" ht="12.75">
      <c r="C791" s="83"/>
    </row>
    <row r="792" s="35" customFormat="1" ht="12.75">
      <c r="C792" s="83"/>
    </row>
    <row r="793" s="35" customFormat="1" ht="12.75">
      <c r="C793" s="83"/>
    </row>
    <row r="794" s="35" customFormat="1" ht="12.75">
      <c r="C794" s="83"/>
    </row>
    <row r="795" s="35" customFormat="1" ht="12.75">
      <c r="C795" s="83"/>
    </row>
    <row r="796" s="35" customFormat="1" ht="12.75">
      <c r="C796" s="83"/>
    </row>
    <row r="797" s="35" customFormat="1" ht="12.75">
      <c r="C797" s="83"/>
    </row>
    <row r="798" s="35" customFormat="1" ht="12.75">
      <c r="C798" s="83"/>
    </row>
    <row r="799" s="35" customFormat="1" ht="12.75">
      <c r="C799" s="83"/>
    </row>
    <row r="800" s="35" customFormat="1" ht="12.75">
      <c r="C800" s="83"/>
    </row>
    <row r="801" s="35" customFormat="1" ht="12.75">
      <c r="C801" s="83"/>
    </row>
    <row r="802" s="35" customFormat="1" ht="12.75">
      <c r="C802" s="83"/>
    </row>
    <row r="803" s="35" customFormat="1" ht="12.75">
      <c r="C803" s="83"/>
    </row>
    <row r="804" s="35" customFormat="1" ht="12.75">
      <c r="C804" s="83"/>
    </row>
    <row r="805" s="35" customFormat="1" ht="12.75">
      <c r="C805" s="83"/>
    </row>
    <row r="806" s="35" customFormat="1" ht="12.75">
      <c r="C806" s="83"/>
    </row>
    <row r="807" s="35" customFormat="1" ht="12.75">
      <c r="C807" s="83"/>
    </row>
    <row r="808" s="35" customFormat="1" ht="12.75">
      <c r="C808" s="83"/>
    </row>
    <row r="809" s="35" customFormat="1" ht="12.75">
      <c r="C809" s="83"/>
    </row>
    <row r="810" s="35" customFormat="1" ht="12.75">
      <c r="C810" s="83"/>
    </row>
    <row r="811" s="35" customFormat="1" ht="12.75">
      <c r="C811" s="83"/>
    </row>
    <row r="812" s="35" customFormat="1" ht="12.75">
      <c r="C812" s="83"/>
    </row>
    <row r="813" s="35" customFormat="1" ht="12.75">
      <c r="C813" s="83"/>
    </row>
    <row r="814" s="35" customFormat="1" ht="12.75">
      <c r="C814" s="83"/>
    </row>
    <row r="815" s="35" customFormat="1" ht="12.75">
      <c r="C815" s="83"/>
    </row>
    <row r="816" s="35" customFormat="1" ht="12.75">
      <c r="C816" s="83"/>
    </row>
    <row r="817" s="35" customFormat="1" ht="12.75">
      <c r="C817" s="83"/>
    </row>
    <row r="818" s="35" customFormat="1" ht="12.75">
      <c r="C818" s="83"/>
    </row>
    <row r="819" s="35" customFormat="1" ht="12.75">
      <c r="C819" s="83"/>
    </row>
    <row r="820" s="35" customFormat="1" ht="12.75">
      <c r="C820" s="83"/>
    </row>
    <row r="821" s="35" customFormat="1" ht="12.75">
      <c r="C821" s="83"/>
    </row>
    <row r="822" s="35" customFormat="1" ht="12.75">
      <c r="C822" s="83"/>
    </row>
    <row r="823" s="35" customFormat="1" ht="12.75">
      <c r="C823" s="83"/>
    </row>
    <row r="824" s="35" customFormat="1" ht="12.75">
      <c r="C824" s="83"/>
    </row>
    <row r="825" s="35" customFormat="1" ht="12.75">
      <c r="C825" s="83"/>
    </row>
    <row r="826" s="35" customFormat="1" ht="12.75">
      <c r="C826" s="83"/>
    </row>
    <row r="827" s="35" customFormat="1" ht="12.75">
      <c r="C827" s="83"/>
    </row>
    <row r="828" s="35" customFormat="1" ht="12.75">
      <c r="C828" s="83"/>
    </row>
    <row r="829" s="35" customFormat="1" ht="12.75">
      <c r="C829" s="83"/>
    </row>
    <row r="830" s="35" customFormat="1" ht="12.75">
      <c r="C830" s="83"/>
    </row>
    <row r="831" s="35" customFormat="1" ht="12.75">
      <c r="C831" s="83"/>
    </row>
    <row r="832" s="35" customFormat="1" ht="12.75">
      <c r="C832" s="83"/>
    </row>
    <row r="833" s="35" customFormat="1" ht="12.75">
      <c r="C833" s="83"/>
    </row>
    <row r="834" s="35" customFormat="1" ht="12.75">
      <c r="C834" s="83"/>
    </row>
    <row r="835" s="35" customFormat="1" ht="12.75">
      <c r="C835" s="83"/>
    </row>
    <row r="836" s="35" customFormat="1" ht="12.75">
      <c r="C836" s="83"/>
    </row>
    <row r="837" s="35" customFormat="1" ht="12.75">
      <c r="C837" s="83"/>
    </row>
    <row r="838" s="35" customFormat="1" ht="12.75">
      <c r="C838" s="83"/>
    </row>
    <row r="839" s="35" customFormat="1" ht="12.75">
      <c r="C839" s="83"/>
    </row>
    <row r="840" s="35" customFormat="1" ht="12.75">
      <c r="C840" s="83"/>
    </row>
    <row r="841" s="35" customFormat="1" ht="12.75">
      <c r="C841" s="83"/>
    </row>
    <row r="842" s="35" customFormat="1" ht="12.75">
      <c r="C842" s="83"/>
    </row>
    <row r="843" s="35" customFormat="1" ht="12.75">
      <c r="C843" s="83"/>
    </row>
    <row r="844" s="35" customFormat="1" ht="12.75">
      <c r="C844" s="83"/>
    </row>
    <row r="845" s="35" customFormat="1" ht="12.75">
      <c r="C845" s="83"/>
    </row>
    <row r="846" s="35" customFormat="1" ht="12.75">
      <c r="C846" s="83"/>
    </row>
    <row r="847" s="35" customFormat="1" ht="12.75">
      <c r="C847" s="83"/>
    </row>
    <row r="848" s="35" customFormat="1" ht="12.75">
      <c r="C848" s="83"/>
    </row>
    <row r="849" s="35" customFormat="1" ht="12.75">
      <c r="C849" s="83"/>
    </row>
    <row r="850" s="35" customFormat="1" ht="12.75">
      <c r="C850" s="83"/>
    </row>
    <row r="851" s="35" customFormat="1" ht="12.75">
      <c r="C851" s="83"/>
    </row>
    <row r="852" s="35" customFormat="1" ht="12.75">
      <c r="C852" s="83"/>
    </row>
    <row r="853" s="35" customFormat="1" ht="12.75">
      <c r="C853" s="83"/>
    </row>
    <row r="854" s="35" customFormat="1" ht="12.75">
      <c r="C854" s="83"/>
    </row>
    <row r="855" s="35" customFormat="1" ht="12.75">
      <c r="C855" s="83"/>
    </row>
    <row r="856" s="35" customFormat="1" ht="12.75">
      <c r="C856" s="83"/>
    </row>
    <row r="857" s="35" customFormat="1" ht="12.75">
      <c r="C857" s="83"/>
    </row>
    <row r="858" s="35" customFormat="1" ht="12.75">
      <c r="C858" s="83"/>
    </row>
    <row r="859" s="35" customFormat="1" ht="12.75">
      <c r="C859" s="83"/>
    </row>
    <row r="860" s="35" customFormat="1" ht="12.75">
      <c r="C860" s="83"/>
    </row>
    <row r="861" s="35" customFormat="1" ht="12.75">
      <c r="C861" s="83"/>
    </row>
    <row r="862" s="35" customFormat="1" ht="12.75">
      <c r="C862" s="83"/>
    </row>
    <row r="863" s="35" customFormat="1" ht="12.75">
      <c r="C863" s="83"/>
    </row>
    <row r="864" s="35" customFormat="1" ht="12.75">
      <c r="C864" s="83"/>
    </row>
    <row r="865" s="35" customFormat="1" ht="12.75">
      <c r="C865" s="83"/>
    </row>
    <row r="866" s="35" customFormat="1" ht="12.75">
      <c r="C866" s="83"/>
    </row>
    <row r="867" s="35" customFormat="1" ht="12.75">
      <c r="C867" s="83"/>
    </row>
    <row r="868" s="35" customFormat="1" ht="12.75">
      <c r="C868" s="83"/>
    </row>
    <row r="869" s="35" customFormat="1" ht="12.75">
      <c r="C869" s="83"/>
    </row>
    <row r="870" s="35" customFormat="1" ht="12.75">
      <c r="C870" s="83"/>
    </row>
    <row r="871" s="35" customFormat="1" ht="12.75">
      <c r="C871" s="83"/>
    </row>
    <row r="872" s="35" customFormat="1" ht="12.75">
      <c r="C872" s="83"/>
    </row>
    <row r="873" s="35" customFormat="1" ht="12.75">
      <c r="C873" s="83"/>
    </row>
    <row r="874" s="35" customFormat="1" ht="12.75">
      <c r="C874" s="83"/>
    </row>
    <row r="875" s="35" customFormat="1" ht="12.75">
      <c r="C875" s="83"/>
    </row>
    <row r="876" s="35" customFormat="1" ht="12.75">
      <c r="C876" s="83"/>
    </row>
    <row r="877" s="35" customFormat="1" ht="12.75">
      <c r="C877" s="83"/>
    </row>
    <row r="878" s="35" customFormat="1" ht="12.75">
      <c r="C878" s="83"/>
    </row>
    <row r="879" s="35" customFormat="1" ht="12.75">
      <c r="C879" s="83"/>
    </row>
    <row r="880" s="35" customFormat="1" ht="12.75">
      <c r="C880" s="83"/>
    </row>
    <row r="881" s="35" customFormat="1" ht="12.75">
      <c r="C881" s="83"/>
    </row>
    <row r="882" s="35" customFormat="1" ht="12.75">
      <c r="C882" s="83"/>
    </row>
    <row r="883" s="35" customFormat="1" ht="12.75">
      <c r="C883" s="83"/>
    </row>
    <row r="884" s="35" customFormat="1" ht="12.75">
      <c r="C884" s="83"/>
    </row>
    <row r="885" s="35" customFormat="1" ht="12.75">
      <c r="C885" s="83"/>
    </row>
    <row r="886" s="35" customFormat="1" ht="12.75">
      <c r="C886" s="83"/>
    </row>
    <row r="887" s="35" customFormat="1" ht="12.75">
      <c r="C887" s="83"/>
    </row>
    <row r="888" s="35" customFormat="1" ht="12.75">
      <c r="C888" s="83"/>
    </row>
    <row r="889" s="35" customFormat="1" ht="12.75">
      <c r="C889" s="83"/>
    </row>
    <row r="890" s="35" customFormat="1" ht="12.75">
      <c r="C890" s="83"/>
    </row>
    <row r="891" s="35" customFormat="1" ht="12.75">
      <c r="C891" s="83"/>
    </row>
    <row r="892" s="35" customFormat="1" ht="12.75">
      <c r="C892" s="83"/>
    </row>
    <row r="893" s="35" customFormat="1" ht="12.75">
      <c r="C893" s="83"/>
    </row>
    <row r="894" s="35" customFormat="1" ht="12.75">
      <c r="C894" s="83"/>
    </row>
    <row r="895" s="35" customFormat="1" ht="12.75">
      <c r="C895" s="83"/>
    </row>
    <row r="896" s="35" customFormat="1" ht="12.75">
      <c r="C896" s="83"/>
    </row>
    <row r="897" s="35" customFormat="1" ht="12.75">
      <c r="C897" s="83"/>
    </row>
    <row r="898" s="35" customFormat="1" ht="12.75">
      <c r="C898" s="83"/>
    </row>
    <row r="899" s="35" customFormat="1" ht="12.75">
      <c r="C899" s="83"/>
    </row>
    <row r="900" s="35" customFormat="1" ht="12.75">
      <c r="C900" s="83"/>
    </row>
    <row r="901" s="35" customFormat="1" ht="12.75">
      <c r="C901" s="83"/>
    </row>
    <row r="902" s="35" customFormat="1" ht="12.75">
      <c r="C902" s="83"/>
    </row>
    <row r="903" s="35" customFormat="1" ht="12.75">
      <c r="C903" s="83"/>
    </row>
    <row r="904" s="35" customFormat="1" ht="12.75">
      <c r="C904" s="83"/>
    </row>
    <row r="905" s="35" customFormat="1" ht="12.75">
      <c r="C905" s="83"/>
    </row>
    <row r="906" s="35" customFormat="1" ht="12.75">
      <c r="C906" s="83"/>
    </row>
  </sheetData>
  <sheetProtection/>
  <mergeCells count="5">
    <mergeCell ref="A1:F1"/>
    <mergeCell ref="A2:F2"/>
    <mergeCell ref="A5:A6"/>
    <mergeCell ref="E4:F4"/>
    <mergeCell ref="E5:F5"/>
  </mergeCells>
  <printOptions/>
  <pageMargins left="0.25" right="0.25" top="0.75" bottom="0.75" header="0.3" footer="0.3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B10">
      <selection activeCell="D19" sqref="D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638" t="s">
        <v>199</v>
      </c>
      <c r="B2" s="638"/>
      <c r="C2" s="638"/>
      <c r="D2" s="638"/>
      <c r="E2" s="638"/>
    </row>
    <row r="4" spans="1:5" ht="29.25" customHeight="1">
      <c r="A4" s="657" t="s">
        <v>308</v>
      </c>
      <c r="B4" s="657"/>
      <c r="C4" s="657"/>
      <c r="D4" s="657"/>
      <c r="E4" s="657"/>
    </row>
    <row r="5" ht="13.5" thickBot="1">
      <c r="E5" s="6" t="s">
        <v>531</v>
      </c>
    </row>
    <row r="6" spans="1:5" ht="30" customHeight="1" thickBot="1">
      <c r="A6" s="658" t="s">
        <v>219</v>
      </c>
      <c r="B6" s="658"/>
      <c r="C6" s="662" t="s">
        <v>243</v>
      </c>
      <c r="D6" s="660" t="s">
        <v>197</v>
      </c>
      <c r="E6" s="661"/>
    </row>
    <row r="7" spans="1:5" ht="26.25" thickBot="1">
      <c r="A7" s="659"/>
      <c r="B7" s="659"/>
      <c r="C7" s="663"/>
      <c r="D7" s="95" t="s">
        <v>230</v>
      </c>
      <c r="E7" s="95" t="s">
        <v>108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2">
        <v>8000</v>
      </c>
      <c r="B9" s="253" t="s">
        <v>167</v>
      </c>
      <c r="C9" s="254">
        <f>D9+E9</f>
        <v>-25643.300000000003</v>
      </c>
      <c r="D9" s="255">
        <f>-123.2</f>
        <v>-123.2</v>
      </c>
      <c r="E9" s="255">
        <f>Sheet1!F8-Sheet2!I8</f>
        <v>-25520.100000000002</v>
      </c>
    </row>
    <row r="12" spans="1:6" ht="18">
      <c r="A12" s="638" t="s">
        <v>404</v>
      </c>
      <c r="B12" s="638"/>
      <c r="C12" s="638"/>
      <c r="D12" s="638"/>
      <c r="E12" s="638"/>
      <c r="F12" s="638"/>
    </row>
    <row r="13" ht="15">
      <c r="B13" s="2"/>
    </row>
    <row r="14" spans="1:6" ht="30" customHeight="1">
      <c r="A14" s="657" t="s">
        <v>168</v>
      </c>
      <c r="B14" s="657"/>
      <c r="C14" s="657"/>
      <c r="D14" s="657"/>
      <c r="E14" s="657"/>
      <c r="F14" s="657"/>
    </row>
    <row r="15" ht="14.25" customHeight="1" thickBot="1">
      <c r="E15" s="6" t="s">
        <v>302</v>
      </c>
    </row>
    <row r="16" spans="1:6" ht="51.75" thickBot="1">
      <c r="A16" s="187" t="s">
        <v>131</v>
      </c>
      <c r="B16" s="177" t="s">
        <v>132</v>
      </c>
      <c r="C16" s="178"/>
      <c r="D16" s="662" t="s">
        <v>307</v>
      </c>
      <c r="E16" s="183" t="s">
        <v>406</v>
      </c>
      <c r="F16" s="184"/>
    </row>
    <row r="17" spans="1:6" ht="26.25" thickBot="1">
      <c r="A17" s="188"/>
      <c r="B17" s="179" t="s">
        <v>133</v>
      </c>
      <c r="C17" s="180" t="s">
        <v>134</v>
      </c>
      <c r="D17" s="663"/>
      <c r="E17" s="95" t="s">
        <v>295</v>
      </c>
      <c r="F17" s="95" t="s">
        <v>296</v>
      </c>
    </row>
    <row r="18" spans="1:6" ht="13.5" thickBot="1">
      <c r="A18" s="33">
        <v>1</v>
      </c>
      <c r="B18" s="33">
        <v>2</v>
      </c>
      <c r="C18" s="33" t="s">
        <v>135</v>
      </c>
      <c r="D18" s="33">
        <v>4</v>
      </c>
      <c r="E18" s="33">
        <v>5</v>
      </c>
      <c r="F18" s="33">
        <v>6</v>
      </c>
    </row>
    <row r="19" spans="1:6" s="3" customFormat="1" ht="36">
      <c r="A19" s="259">
        <v>8010</v>
      </c>
      <c r="B19" s="265" t="s">
        <v>266</v>
      </c>
      <c r="C19" s="273"/>
      <c r="D19" s="615">
        <f>E19+F19</f>
        <v>25643.3</v>
      </c>
      <c r="E19" s="263">
        <v>123.2</v>
      </c>
      <c r="F19" s="615">
        <f>10627+15016.3-E19</f>
        <v>25520.1</v>
      </c>
    </row>
    <row r="20" spans="1:6" s="3" customFormat="1" ht="13.5" thickBot="1">
      <c r="A20" s="260"/>
      <c r="B20" s="266" t="s">
        <v>197</v>
      </c>
      <c r="C20" s="274"/>
      <c r="D20" s="278"/>
      <c r="E20" s="264"/>
      <c r="F20" s="256"/>
    </row>
    <row r="21" spans="1:6" ht="24">
      <c r="A21" s="261">
        <v>8100</v>
      </c>
      <c r="B21" s="332" t="s">
        <v>113</v>
      </c>
      <c r="C21" s="275"/>
      <c r="D21" s="615">
        <f>E21+F21</f>
        <v>25643.3</v>
      </c>
      <c r="E21" s="263">
        <v>123.2</v>
      </c>
      <c r="F21" s="615">
        <f>F19</f>
        <v>25520.1</v>
      </c>
    </row>
    <row r="22" spans="1:6" ht="12.75">
      <c r="A22" s="261"/>
      <c r="B22" s="267" t="s">
        <v>197</v>
      </c>
      <c r="C22" s="275"/>
      <c r="D22" s="278"/>
      <c r="E22" s="264"/>
      <c r="F22" s="256"/>
    </row>
    <row r="23" spans="1:6" ht="24" customHeight="1">
      <c r="A23" s="262">
        <v>8110</v>
      </c>
      <c r="B23" s="268" t="s">
        <v>114</v>
      </c>
      <c r="C23" s="275"/>
      <c r="D23" s="279">
        <f>E23+F23</f>
        <v>0</v>
      </c>
      <c r="E23" s="461">
        <f>E29</f>
        <v>0</v>
      </c>
      <c r="F23" s="257">
        <f>F25+F29</f>
        <v>0</v>
      </c>
    </row>
    <row r="24" spans="1:6" ht="11.25" customHeight="1">
      <c r="A24" s="262"/>
      <c r="B24" s="269" t="s">
        <v>197</v>
      </c>
      <c r="C24" s="275"/>
      <c r="D24" s="279"/>
      <c r="E24" s="461"/>
      <c r="F24" s="257"/>
    </row>
    <row r="25" spans="1:6" ht="48">
      <c r="A25" s="262">
        <v>8111</v>
      </c>
      <c r="B25" s="270" t="s">
        <v>270</v>
      </c>
      <c r="C25" s="275"/>
      <c r="D25" s="111">
        <f>F25</f>
        <v>0</v>
      </c>
      <c r="E25" s="333" t="s">
        <v>323</v>
      </c>
      <c r="F25" s="96">
        <f>F27+F28</f>
        <v>0</v>
      </c>
    </row>
    <row r="26" spans="1:6" ht="12.75">
      <c r="A26" s="262"/>
      <c r="B26" s="285" t="s">
        <v>214</v>
      </c>
      <c r="C26" s="275"/>
      <c r="D26" s="111"/>
      <c r="E26" s="333"/>
      <c r="F26" s="96"/>
    </row>
    <row r="27" spans="1:6" ht="12.75">
      <c r="A27" s="262">
        <v>8112</v>
      </c>
      <c r="B27" s="271" t="s">
        <v>204</v>
      </c>
      <c r="C27" s="345" t="s">
        <v>234</v>
      </c>
      <c r="D27" s="111">
        <f>F27</f>
        <v>0</v>
      </c>
      <c r="E27" s="333" t="s">
        <v>323</v>
      </c>
      <c r="F27" s="96"/>
    </row>
    <row r="28" spans="1:6" ht="12.75">
      <c r="A28" s="262">
        <v>8113</v>
      </c>
      <c r="B28" s="271" t="s">
        <v>200</v>
      </c>
      <c r="C28" s="345" t="s">
        <v>235</v>
      </c>
      <c r="D28" s="111">
        <f>F28</f>
        <v>0</v>
      </c>
      <c r="E28" s="333" t="s">
        <v>323</v>
      </c>
      <c r="F28" s="96"/>
    </row>
    <row r="29" spans="1:6" s="86" customFormat="1" ht="34.5" customHeight="1">
      <c r="A29" s="262">
        <v>8120</v>
      </c>
      <c r="B29" s="270" t="s">
        <v>271</v>
      </c>
      <c r="C29" s="345"/>
      <c r="D29" s="111">
        <f>E29+F29</f>
        <v>0</v>
      </c>
      <c r="E29" s="333">
        <f>Sheet5!E5</f>
        <v>0</v>
      </c>
      <c r="F29" s="96">
        <f>F31+Sheet5!F5</f>
        <v>0</v>
      </c>
    </row>
    <row r="30" spans="1:6" s="86" customFormat="1" ht="12.75">
      <c r="A30" s="262"/>
      <c r="B30" s="285" t="s">
        <v>197</v>
      </c>
      <c r="C30" s="345"/>
      <c r="D30" s="111"/>
      <c r="E30" s="276"/>
      <c r="F30" s="96"/>
    </row>
    <row r="31" spans="1:6" s="86" customFormat="1" ht="24">
      <c r="A31" s="262">
        <v>8121</v>
      </c>
      <c r="B31" s="270" t="s">
        <v>272</v>
      </c>
      <c r="C31" s="345"/>
      <c r="D31" s="111">
        <f>F31</f>
        <v>0</v>
      </c>
      <c r="E31" s="333" t="s">
        <v>323</v>
      </c>
      <c r="F31" s="96">
        <f>F33+F37</f>
        <v>0</v>
      </c>
    </row>
    <row r="32" spans="1:6" s="86" customFormat="1" ht="12.75">
      <c r="A32" s="262"/>
      <c r="B32" s="285" t="s">
        <v>214</v>
      </c>
      <c r="C32" s="345"/>
      <c r="D32" s="111"/>
      <c r="E32" s="276"/>
      <c r="F32" s="96"/>
    </row>
    <row r="33" spans="1:6" s="86" customFormat="1" ht="24">
      <c r="A33" s="261">
        <v>8122</v>
      </c>
      <c r="B33" s="268" t="s">
        <v>273</v>
      </c>
      <c r="C33" s="345" t="s">
        <v>236</v>
      </c>
      <c r="D33" s="111">
        <f>F33</f>
        <v>0</v>
      </c>
      <c r="E33" s="333" t="s">
        <v>323</v>
      </c>
      <c r="F33" s="96">
        <f>F35+F36</f>
        <v>0</v>
      </c>
    </row>
    <row r="34" spans="1:6" s="86" customFormat="1" ht="12.75">
      <c r="A34" s="261"/>
      <c r="B34" s="272" t="s">
        <v>214</v>
      </c>
      <c r="C34" s="345"/>
      <c r="D34" s="111"/>
      <c r="E34" s="276"/>
      <c r="F34" s="96"/>
    </row>
    <row r="35" spans="1:6" s="86" customFormat="1" ht="12.75">
      <c r="A35" s="261">
        <v>8123</v>
      </c>
      <c r="B35" s="272" t="s">
        <v>220</v>
      </c>
      <c r="C35" s="345"/>
      <c r="D35" s="111">
        <f>F35</f>
        <v>0</v>
      </c>
      <c r="E35" s="333" t="s">
        <v>323</v>
      </c>
      <c r="F35" s="96"/>
    </row>
    <row r="36" spans="1:6" s="86" customFormat="1" ht="12.75">
      <c r="A36" s="261">
        <v>8124</v>
      </c>
      <c r="B36" s="272" t="s">
        <v>222</v>
      </c>
      <c r="C36" s="345"/>
      <c r="D36" s="111">
        <f>F36</f>
        <v>0</v>
      </c>
      <c r="E36" s="333" t="s">
        <v>323</v>
      </c>
      <c r="F36" s="96"/>
    </row>
    <row r="37" spans="1:6" s="86" customFormat="1" ht="36">
      <c r="A37" s="261">
        <v>8130</v>
      </c>
      <c r="B37" s="268" t="s">
        <v>274</v>
      </c>
      <c r="C37" s="345" t="s">
        <v>237</v>
      </c>
      <c r="D37" s="111">
        <f>F37</f>
        <v>0</v>
      </c>
      <c r="E37" s="333" t="s">
        <v>323</v>
      </c>
      <c r="F37" s="96">
        <f>F39+F40</f>
        <v>0</v>
      </c>
    </row>
    <row r="38" spans="1:6" s="86" customFormat="1" ht="12.75">
      <c r="A38" s="261"/>
      <c r="B38" s="272" t="s">
        <v>214</v>
      </c>
      <c r="C38" s="345"/>
      <c r="D38" s="111"/>
      <c r="E38" s="276"/>
      <c r="F38" s="96"/>
    </row>
    <row r="39" spans="1:6" s="86" customFormat="1" ht="12.75">
      <c r="A39" s="261">
        <v>8131</v>
      </c>
      <c r="B39" s="272" t="s">
        <v>226</v>
      </c>
      <c r="C39" s="345"/>
      <c r="D39" s="111">
        <f>F39</f>
        <v>0</v>
      </c>
      <c r="E39" s="333" t="s">
        <v>323</v>
      </c>
      <c r="F39" s="96"/>
    </row>
    <row r="40" spans="1:6" s="86" customFormat="1" ht="12.75">
      <c r="A40" s="261">
        <v>8132</v>
      </c>
      <c r="B40" s="272" t="s">
        <v>224</v>
      </c>
      <c r="C40" s="345"/>
      <c r="D40" s="111">
        <f>F40</f>
        <v>0</v>
      </c>
      <c r="E40" s="333" t="s">
        <v>323</v>
      </c>
      <c r="F40" s="258"/>
    </row>
    <row r="66" spans="1:3" ht="12.75">
      <c r="A66" s="4"/>
      <c r="B66" s="92"/>
      <c r="C66" s="5"/>
    </row>
    <row r="67" spans="1:3" ht="12.75">
      <c r="A67" s="4"/>
      <c r="B67" s="93"/>
      <c r="C67" s="5"/>
    </row>
    <row r="68" spans="1:3" ht="12.75">
      <c r="A68" s="4"/>
      <c r="B68" s="92"/>
      <c r="C68" s="5"/>
    </row>
    <row r="69" spans="1:3" ht="12.75">
      <c r="A69" s="4"/>
      <c r="B69" s="92"/>
      <c r="C69" s="5"/>
    </row>
    <row r="70" spans="1:3" ht="12.75">
      <c r="A70" s="4"/>
      <c r="B70" s="92"/>
      <c r="C70" s="5"/>
    </row>
    <row r="71" spans="1:3" ht="12.75">
      <c r="A71" s="4"/>
      <c r="B71" s="92"/>
      <c r="C71" s="5"/>
    </row>
    <row r="72" spans="2:3" ht="12.75">
      <c r="B72" s="92"/>
      <c r="C72" s="5"/>
    </row>
    <row r="73" spans="2:3" ht="12.75">
      <c r="B73" s="92"/>
      <c r="C73" s="5"/>
    </row>
    <row r="74" spans="2:3" ht="12.75">
      <c r="B74" s="92"/>
      <c r="C74" s="5"/>
    </row>
    <row r="75" spans="2:3" ht="12.75">
      <c r="B75" s="92"/>
      <c r="C75" s="5"/>
    </row>
    <row r="76" spans="2:3" ht="12.75">
      <c r="B76" s="92"/>
      <c r="C76" s="5"/>
    </row>
    <row r="77" spans="2:3" ht="12.75">
      <c r="B77" s="92"/>
      <c r="C77" s="5"/>
    </row>
    <row r="78" spans="2:3" ht="12.75">
      <c r="B78" s="92"/>
      <c r="C78" s="5"/>
    </row>
    <row r="79" spans="2:3" ht="12.75">
      <c r="B79" s="92"/>
      <c r="C79" s="5"/>
    </row>
    <row r="80" spans="2:3" ht="12.75">
      <c r="B80" s="92"/>
      <c r="C80" s="5"/>
    </row>
    <row r="81" spans="2:3" ht="12.75">
      <c r="B81" s="92"/>
      <c r="C81" s="5"/>
    </row>
    <row r="82" spans="2:3" ht="12.75">
      <c r="B82" s="92"/>
      <c r="C82" s="5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  <row r="226" ht="12.75">
      <c r="B226" s="84"/>
    </row>
    <row r="227" ht="12.75">
      <c r="B227" s="84"/>
    </row>
    <row r="228" ht="12.75">
      <c r="B228" s="84"/>
    </row>
    <row r="229" ht="12.75">
      <c r="B229" s="84"/>
    </row>
    <row r="230" ht="12.75">
      <c r="B230" s="84"/>
    </row>
    <row r="231" ht="12.75">
      <c r="B231" s="84"/>
    </row>
    <row r="232" ht="12.75">
      <c r="B232" s="84"/>
    </row>
    <row r="233" ht="12.75">
      <c r="B233" s="84"/>
    </row>
    <row r="234" ht="12.75">
      <c r="B234" s="84"/>
    </row>
    <row r="235" ht="12.75">
      <c r="B235" s="84"/>
    </row>
    <row r="236" ht="12.75">
      <c r="B236" s="84"/>
    </row>
    <row r="237" ht="12.75">
      <c r="B237" s="84"/>
    </row>
    <row r="238" ht="12.75">
      <c r="B238" s="84"/>
    </row>
    <row r="239" ht="12.75">
      <c r="B239" s="84"/>
    </row>
    <row r="240" ht="12.75">
      <c r="B240" s="84"/>
    </row>
    <row r="241" ht="12.75">
      <c r="B241" s="84"/>
    </row>
    <row r="242" ht="12.75">
      <c r="B242" s="84"/>
    </row>
    <row r="243" ht="12.75">
      <c r="B243" s="84"/>
    </row>
    <row r="244" ht="12.75">
      <c r="B244" s="84"/>
    </row>
    <row r="245" ht="12.75">
      <c r="B245" s="84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5" right="0.25" top="0.75" bottom="0.75" header="0.3" footer="0.3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68" t="s">
        <v>219</v>
      </c>
      <c r="B2" s="29" t="s">
        <v>132</v>
      </c>
      <c r="C2" s="30"/>
      <c r="D2" s="664" t="s">
        <v>307</v>
      </c>
      <c r="E2" s="666" t="s">
        <v>197</v>
      </c>
      <c r="F2" s="667"/>
    </row>
    <row r="3" spans="1:6" s="1" customFormat="1" ht="21.75" thickBot="1">
      <c r="A3" s="669"/>
      <c r="B3" s="31" t="s">
        <v>133</v>
      </c>
      <c r="C3" s="32" t="s">
        <v>134</v>
      </c>
      <c r="D3" s="665"/>
      <c r="E3" s="315" t="s">
        <v>295</v>
      </c>
      <c r="F3" s="315" t="s">
        <v>296</v>
      </c>
    </row>
    <row r="4" spans="1:6" s="1" customFormat="1" ht="13.5" thickBot="1">
      <c r="A4" s="33">
        <v>1</v>
      </c>
      <c r="B4" s="33">
        <v>2</v>
      </c>
      <c r="C4" s="33" t="s">
        <v>135</v>
      </c>
      <c r="D4" s="33">
        <v>4</v>
      </c>
      <c r="E4" s="33">
        <v>5</v>
      </c>
      <c r="F4" s="33">
        <v>6</v>
      </c>
    </row>
    <row r="5" spans="1:6" s="86" customFormat="1" ht="24">
      <c r="A5" s="261">
        <v>8140</v>
      </c>
      <c r="B5" s="268" t="s">
        <v>275</v>
      </c>
      <c r="C5" s="345"/>
      <c r="D5" s="280"/>
      <c r="E5" s="277"/>
      <c r="F5" s="258"/>
    </row>
    <row r="6" spans="1:6" s="86" customFormat="1" ht="12.75">
      <c r="A6" s="262"/>
      <c r="B6" s="285" t="s">
        <v>214</v>
      </c>
      <c r="C6" s="345"/>
      <c r="D6" s="280"/>
      <c r="E6" s="277"/>
      <c r="F6" s="258"/>
    </row>
    <row r="7" spans="1:6" s="86" customFormat="1" ht="24">
      <c r="A7" s="261">
        <v>8141</v>
      </c>
      <c r="B7" s="268" t="s">
        <v>276</v>
      </c>
      <c r="C7" s="345" t="s">
        <v>236</v>
      </c>
      <c r="D7" s="280"/>
      <c r="E7" s="277"/>
      <c r="F7" s="258"/>
    </row>
    <row r="8" spans="1:6" s="86" customFormat="1" ht="13.5" thickBot="1">
      <c r="A8" s="261"/>
      <c r="B8" s="272" t="s">
        <v>214</v>
      </c>
      <c r="C8" s="206"/>
      <c r="D8" s="280"/>
      <c r="E8" s="277"/>
      <c r="F8" s="258"/>
    </row>
    <row r="9" spans="1:6" s="86" customFormat="1" ht="12.75">
      <c r="A9" s="259">
        <v>8142</v>
      </c>
      <c r="B9" s="339" t="s">
        <v>227</v>
      </c>
      <c r="C9" s="294"/>
      <c r="D9" s="295"/>
      <c r="E9" s="296"/>
      <c r="F9" s="341"/>
    </row>
    <row r="10" spans="1:6" s="86" customFormat="1" ht="13.5" thickBot="1">
      <c r="A10" s="298">
        <v>8143</v>
      </c>
      <c r="B10" s="331" t="s">
        <v>228</v>
      </c>
      <c r="C10" s="209"/>
      <c r="D10" s="318"/>
      <c r="E10" s="316"/>
      <c r="F10" s="309"/>
    </row>
    <row r="11" spans="1:6" s="86" customFormat="1" ht="24">
      <c r="A11" s="259">
        <v>8150</v>
      </c>
      <c r="B11" s="293" t="s">
        <v>277</v>
      </c>
      <c r="C11" s="323" t="s">
        <v>237</v>
      </c>
      <c r="D11" s="295"/>
      <c r="E11" s="296"/>
      <c r="F11" s="297"/>
    </row>
    <row r="12" spans="1:6" s="86" customFormat="1" ht="12.75">
      <c r="A12" s="261"/>
      <c r="B12" s="272" t="s">
        <v>214</v>
      </c>
      <c r="C12" s="324"/>
      <c r="D12" s="280"/>
      <c r="E12" s="277"/>
      <c r="F12" s="258"/>
    </row>
    <row r="13" spans="1:6" s="86" customFormat="1" ht="12.75">
      <c r="A13" s="261">
        <v>8151</v>
      </c>
      <c r="B13" s="272" t="s">
        <v>226</v>
      </c>
      <c r="C13" s="324"/>
      <c r="D13" s="280"/>
      <c r="E13" s="277"/>
      <c r="F13" s="357"/>
    </row>
    <row r="14" spans="1:6" s="86" customFormat="1" ht="13.5" thickBot="1">
      <c r="A14" s="281">
        <v>8152</v>
      </c>
      <c r="B14" s="290" t="s">
        <v>225</v>
      </c>
      <c r="C14" s="325"/>
      <c r="D14" s="280"/>
      <c r="E14" s="291"/>
      <c r="F14" s="292"/>
    </row>
    <row r="15" spans="1:6" s="86" customFormat="1" ht="37.5" customHeight="1" thickBot="1">
      <c r="A15" s="301">
        <v>8160</v>
      </c>
      <c r="B15" s="304" t="s">
        <v>278</v>
      </c>
      <c r="C15" s="326"/>
      <c r="D15" s="615">
        <v>25643.3</v>
      </c>
      <c r="E15" s="263">
        <v>123.2</v>
      </c>
      <c r="F15" s="615">
        <v>25520.1</v>
      </c>
    </row>
    <row r="16" spans="1:6" s="86" customFormat="1" ht="13.5" thickBot="1">
      <c r="A16" s="302"/>
      <c r="B16" s="303" t="s">
        <v>197</v>
      </c>
      <c r="C16" s="327"/>
      <c r="D16" s="278"/>
      <c r="E16" s="264"/>
      <c r="F16" s="256"/>
    </row>
    <row r="17" spans="1:6" s="3" customFormat="1" ht="36.75" thickBot="1">
      <c r="A17" s="301">
        <v>8161</v>
      </c>
      <c r="B17" s="286" t="s">
        <v>279</v>
      </c>
      <c r="C17" s="326"/>
      <c r="D17" s="287">
        <f>F17</f>
        <v>0</v>
      </c>
      <c r="E17" s="288" t="s">
        <v>323</v>
      </c>
      <c r="F17" s="289">
        <f>F19+F20+F21</f>
        <v>0</v>
      </c>
    </row>
    <row r="18" spans="1:6" s="3" customFormat="1" ht="12.75">
      <c r="A18" s="260"/>
      <c r="B18" s="299" t="s">
        <v>214</v>
      </c>
      <c r="C18" s="328"/>
      <c r="D18" s="278"/>
      <c r="E18" s="300"/>
      <c r="F18" s="256"/>
    </row>
    <row r="19" spans="1:6" s="1" customFormat="1" ht="27" customHeight="1" thickBot="1">
      <c r="A19" s="261">
        <v>8162</v>
      </c>
      <c r="B19" s="272" t="s">
        <v>194</v>
      </c>
      <c r="C19" s="324" t="s">
        <v>238</v>
      </c>
      <c r="D19" s="111">
        <f>F19</f>
        <v>0</v>
      </c>
      <c r="E19" s="276" t="s">
        <v>323</v>
      </c>
      <c r="F19" s="96"/>
    </row>
    <row r="20" spans="1:6" s="3" customFormat="1" ht="71.25" customHeight="1" thickBot="1">
      <c r="A20" s="348">
        <v>8163</v>
      </c>
      <c r="B20" s="272" t="s">
        <v>710</v>
      </c>
      <c r="C20" s="324" t="s">
        <v>238</v>
      </c>
      <c r="D20" s="287">
        <f>F20</f>
        <v>0</v>
      </c>
      <c r="E20" s="288" t="s">
        <v>323</v>
      </c>
      <c r="F20" s="289"/>
    </row>
    <row r="21" spans="1:6" s="1" customFormat="1" ht="14.25" customHeight="1" thickBot="1">
      <c r="A21" s="281">
        <v>8164</v>
      </c>
      <c r="B21" s="290" t="s">
        <v>195</v>
      </c>
      <c r="C21" s="325" t="s">
        <v>239</v>
      </c>
      <c r="D21" s="282">
        <f>F21</f>
        <v>0</v>
      </c>
      <c r="E21" s="283" t="s">
        <v>323</v>
      </c>
      <c r="F21" s="284"/>
    </row>
    <row r="22" spans="1:9" s="3" customFormat="1" ht="24.75" thickBot="1">
      <c r="A22" s="301">
        <v>8170</v>
      </c>
      <c r="B22" s="286" t="s">
        <v>280</v>
      </c>
      <c r="C22" s="326"/>
      <c r="D22" s="307">
        <f>E22+F22</f>
        <v>0</v>
      </c>
      <c r="E22" s="288">
        <f>E24+E25</f>
        <v>0</v>
      </c>
      <c r="F22" s="308">
        <f>F24+F25</f>
        <v>0</v>
      </c>
      <c r="I22" s="3" t="s">
        <v>415</v>
      </c>
    </row>
    <row r="23" spans="1:6" s="3" customFormat="1" ht="12.75">
      <c r="A23" s="260"/>
      <c r="B23" s="299" t="s">
        <v>214</v>
      </c>
      <c r="C23" s="328"/>
      <c r="D23" s="305"/>
      <c r="E23" s="300"/>
      <c r="F23" s="306"/>
    </row>
    <row r="24" spans="1:6" s="1" customFormat="1" ht="24">
      <c r="A24" s="261">
        <v>8171</v>
      </c>
      <c r="B24" s="272" t="s">
        <v>202</v>
      </c>
      <c r="C24" s="324" t="s">
        <v>240</v>
      </c>
      <c r="D24" s="111">
        <f>E24+F24</f>
        <v>0</v>
      </c>
      <c r="E24" s="276"/>
      <c r="F24" s="96"/>
    </row>
    <row r="25" spans="1:6" s="1" customFormat="1" ht="13.5" thickBot="1">
      <c r="A25" s="261">
        <v>8172</v>
      </c>
      <c r="B25" s="271" t="s">
        <v>203</v>
      </c>
      <c r="C25" s="324" t="s">
        <v>241</v>
      </c>
      <c r="D25" s="111">
        <f>E25+F25</f>
        <v>0</v>
      </c>
      <c r="E25" s="276"/>
      <c r="F25" s="96"/>
    </row>
    <row r="26" spans="1:6" s="3" customFormat="1" ht="24.75" thickBot="1">
      <c r="A26" s="310">
        <v>8190</v>
      </c>
      <c r="B26" s="313" t="s">
        <v>29</v>
      </c>
      <c r="C26" s="330"/>
      <c r="D26" s="615">
        <v>25643.3</v>
      </c>
      <c r="E26" s="263">
        <v>123.2</v>
      </c>
      <c r="F26" s="615">
        <v>25520.1</v>
      </c>
    </row>
    <row r="27" spans="1:6" s="3" customFormat="1" ht="13.5" thickBot="1">
      <c r="A27" s="349"/>
      <c r="B27" s="285" t="s">
        <v>201</v>
      </c>
      <c r="C27" s="350"/>
      <c r="D27" s="351"/>
      <c r="E27" s="352"/>
      <c r="F27" s="353"/>
    </row>
    <row r="28" spans="1:6" s="1" customFormat="1" ht="24">
      <c r="A28" s="311">
        <v>8191</v>
      </c>
      <c r="B28" s="299" t="s">
        <v>165</v>
      </c>
      <c r="C28" s="346">
        <v>9320</v>
      </c>
      <c r="D28" s="317">
        <v>10627</v>
      </c>
      <c r="E28" s="263"/>
      <c r="F28" s="354" t="s">
        <v>536</v>
      </c>
    </row>
    <row r="29" spans="1:6" s="1" customFormat="1" ht="13.5" thickBot="1">
      <c r="A29" s="312"/>
      <c r="B29" s="285" t="s">
        <v>198</v>
      </c>
      <c r="C29" s="319"/>
      <c r="D29" s="111"/>
      <c r="E29" s="110"/>
      <c r="F29" s="96"/>
    </row>
    <row r="30" spans="1:6" s="1" customFormat="1" ht="35.25" customHeight="1">
      <c r="A30" s="312">
        <v>8192</v>
      </c>
      <c r="B30" s="272" t="s">
        <v>196</v>
      </c>
      <c r="C30" s="319"/>
      <c r="D30" s="111">
        <v>123.2</v>
      </c>
      <c r="E30" s="263">
        <v>123.2</v>
      </c>
      <c r="F30" s="342" t="s">
        <v>323</v>
      </c>
    </row>
    <row r="31" spans="1:6" s="1" customFormat="1" ht="24.75" thickBot="1">
      <c r="A31" s="312">
        <v>8193</v>
      </c>
      <c r="B31" s="272" t="s">
        <v>115</v>
      </c>
      <c r="C31" s="319"/>
      <c r="D31" s="111">
        <v>10503.8</v>
      </c>
      <c r="E31" s="503"/>
      <c r="F31" s="342" t="s">
        <v>536</v>
      </c>
    </row>
    <row r="32" spans="1:6" s="1" customFormat="1" ht="24">
      <c r="A32" s="312">
        <v>8194</v>
      </c>
      <c r="B32" s="314" t="s">
        <v>116</v>
      </c>
      <c r="C32" s="347">
        <v>9330</v>
      </c>
      <c r="D32" s="615">
        <f>E32+F32</f>
        <v>25520.1</v>
      </c>
      <c r="E32" s="263"/>
      <c r="F32" s="615">
        <f>F34+F35</f>
        <v>25520.1</v>
      </c>
    </row>
    <row r="33" spans="1:6" s="1" customFormat="1" ht="13.5" thickBot="1">
      <c r="A33" s="312"/>
      <c r="B33" s="285" t="s">
        <v>198</v>
      </c>
      <c r="C33" s="347"/>
      <c r="D33" s="279"/>
      <c r="E33" s="333"/>
      <c r="F33" s="96"/>
    </row>
    <row r="34" spans="1:6" s="1" customFormat="1" ht="24">
      <c r="A34" s="312">
        <v>8195</v>
      </c>
      <c r="B34" s="272" t="s">
        <v>166</v>
      </c>
      <c r="C34" s="347"/>
      <c r="D34" s="615">
        <v>15016.3</v>
      </c>
      <c r="E34" s="263"/>
      <c r="F34" s="615">
        <v>15016.3</v>
      </c>
    </row>
    <row r="35" spans="1:6" s="1" customFormat="1" ht="24">
      <c r="A35" s="337">
        <v>8196</v>
      </c>
      <c r="B35" s="272" t="s">
        <v>30</v>
      </c>
      <c r="C35" s="347"/>
      <c r="D35" s="111">
        <v>10503.8</v>
      </c>
      <c r="E35" s="333"/>
      <c r="F35" s="111">
        <v>10503.8</v>
      </c>
    </row>
    <row r="36" spans="1:6" s="1" customFormat="1" ht="24">
      <c r="A36" s="312">
        <v>8197</v>
      </c>
      <c r="B36" s="336" t="s">
        <v>162</v>
      </c>
      <c r="C36" s="338"/>
      <c r="D36" s="344" t="s">
        <v>323</v>
      </c>
      <c r="E36" s="359" t="s">
        <v>323</v>
      </c>
      <c r="F36" s="358" t="s">
        <v>323</v>
      </c>
    </row>
    <row r="37" spans="1:6" s="1" customFormat="1" ht="36">
      <c r="A37" s="312">
        <v>8198</v>
      </c>
      <c r="B37" s="340" t="s">
        <v>163</v>
      </c>
      <c r="C37" s="320"/>
      <c r="D37" s="344" t="s">
        <v>323</v>
      </c>
      <c r="E37" s="276"/>
      <c r="F37" s="96"/>
    </row>
    <row r="38" spans="1:6" s="1" customFormat="1" ht="60">
      <c r="A38" s="312">
        <v>8199</v>
      </c>
      <c r="B38" s="355" t="s">
        <v>281</v>
      </c>
      <c r="C38" s="320"/>
      <c r="D38" s="502"/>
      <c r="E38" s="276"/>
      <c r="F38" s="96"/>
    </row>
    <row r="39" spans="1:6" s="1" customFormat="1" ht="24">
      <c r="A39" s="312" t="s">
        <v>117</v>
      </c>
      <c r="B39" s="356" t="s">
        <v>164</v>
      </c>
      <c r="C39" s="320"/>
      <c r="D39" s="279"/>
      <c r="E39" s="359"/>
      <c r="F39" s="96"/>
    </row>
    <row r="40" spans="1:6" s="1" customFormat="1" ht="30" customHeight="1">
      <c r="A40" s="262">
        <v>8200</v>
      </c>
      <c r="B40" s="332" t="s">
        <v>282</v>
      </c>
      <c r="C40" s="319"/>
      <c r="D40" s="111"/>
      <c r="E40" s="110"/>
      <c r="F40" s="96"/>
    </row>
    <row r="41" spans="1:6" s="1" customFormat="1" ht="12.75">
      <c r="A41" s="262"/>
      <c r="B41" s="267" t="s">
        <v>197</v>
      </c>
      <c r="C41" s="319"/>
      <c r="D41" s="111"/>
      <c r="E41" s="110"/>
      <c r="F41" s="96"/>
    </row>
    <row r="42" spans="1:6" s="1" customFormat="1" ht="24">
      <c r="A42" s="262">
        <v>8210</v>
      </c>
      <c r="B42" s="360" t="s">
        <v>118</v>
      </c>
      <c r="C42" s="319"/>
      <c r="D42" s="111">
        <f>E42+F42</f>
        <v>0</v>
      </c>
      <c r="E42" s="276">
        <f>E48</f>
        <v>0</v>
      </c>
      <c r="F42" s="96">
        <f>F44+F48</f>
        <v>0</v>
      </c>
    </row>
    <row r="43" spans="1:6" s="1" customFormat="1" ht="12.75">
      <c r="A43" s="261"/>
      <c r="B43" s="272" t="s">
        <v>197</v>
      </c>
      <c r="C43" s="319"/>
      <c r="D43" s="111"/>
      <c r="E43" s="276"/>
      <c r="F43" s="96"/>
    </row>
    <row r="44" spans="1:6" s="1" customFormat="1" ht="36">
      <c r="A44" s="262">
        <v>8211</v>
      </c>
      <c r="B44" s="270" t="s">
        <v>283</v>
      </c>
      <c r="C44" s="319"/>
      <c r="D44" s="111">
        <f>F44</f>
        <v>0</v>
      </c>
      <c r="E44" s="333" t="s">
        <v>323</v>
      </c>
      <c r="F44" s="96">
        <f>F46+F47</f>
        <v>0</v>
      </c>
    </row>
    <row r="45" spans="1:6" s="1" customFormat="1" ht="12.75">
      <c r="A45" s="262"/>
      <c r="B45" s="285" t="s">
        <v>198</v>
      </c>
      <c r="C45" s="319"/>
      <c r="D45" s="111"/>
      <c r="E45" s="333"/>
      <c r="F45" s="96"/>
    </row>
    <row r="46" spans="1:6" s="1" customFormat="1" ht="12.75">
      <c r="A46" s="262">
        <v>8212</v>
      </c>
      <c r="B46" s="271" t="s">
        <v>204</v>
      </c>
      <c r="C46" s="324" t="s">
        <v>208</v>
      </c>
      <c r="D46" s="111">
        <f>F46</f>
        <v>0</v>
      </c>
      <c r="E46" s="333" t="s">
        <v>323</v>
      </c>
      <c r="F46" s="96"/>
    </row>
    <row r="47" spans="1:6" s="1" customFormat="1" ht="12.75">
      <c r="A47" s="262">
        <v>8213</v>
      </c>
      <c r="B47" s="271" t="s">
        <v>200</v>
      </c>
      <c r="C47" s="324" t="s">
        <v>209</v>
      </c>
      <c r="D47" s="111">
        <f>F47</f>
        <v>0</v>
      </c>
      <c r="E47" s="333" t="s">
        <v>323</v>
      </c>
      <c r="F47" s="96"/>
    </row>
    <row r="48" spans="1:6" ht="24">
      <c r="A48" s="262">
        <v>8220</v>
      </c>
      <c r="B48" s="270" t="s">
        <v>284</v>
      </c>
      <c r="C48" s="321"/>
      <c r="D48" s="186">
        <f>E48+F48</f>
        <v>0</v>
      </c>
      <c r="E48" s="343">
        <f>E54</f>
        <v>0</v>
      </c>
      <c r="F48" s="193">
        <f>F50+F54</f>
        <v>0</v>
      </c>
    </row>
    <row r="49" spans="1:6" ht="12.75">
      <c r="A49" s="262"/>
      <c r="B49" s="285" t="s">
        <v>197</v>
      </c>
      <c r="C49" s="321"/>
      <c r="D49" s="186"/>
      <c r="E49" s="343"/>
      <c r="F49" s="193"/>
    </row>
    <row r="50" spans="1:6" ht="24">
      <c r="A50" s="262">
        <v>8221</v>
      </c>
      <c r="B50" s="270" t="s">
        <v>285</v>
      </c>
      <c r="C50" s="321"/>
      <c r="D50" s="186">
        <f>F50</f>
        <v>0</v>
      </c>
      <c r="E50" s="333" t="s">
        <v>323</v>
      </c>
      <c r="F50" s="193">
        <f>F52+F53</f>
        <v>0</v>
      </c>
    </row>
    <row r="51" spans="1:6" ht="12.75">
      <c r="A51" s="262"/>
      <c r="B51" s="285" t="s">
        <v>214</v>
      </c>
      <c r="C51" s="321"/>
      <c r="D51" s="186"/>
      <c r="E51" s="333"/>
      <c r="F51" s="193"/>
    </row>
    <row r="52" spans="1:6" ht="12.75">
      <c r="A52" s="261">
        <v>8222</v>
      </c>
      <c r="B52" s="272" t="s">
        <v>221</v>
      </c>
      <c r="C52" s="324" t="s">
        <v>210</v>
      </c>
      <c r="D52" s="186">
        <f>F52</f>
        <v>0</v>
      </c>
      <c r="E52" s="333" t="s">
        <v>323</v>
      </c>
      <c r="F52" s="193"/>
    </row>
    <row r="53" spans="1:6" ht="12.75">
      <c r="A53" s="261">
        <v>8230</v>
      </c>
      <c r="B53" s="272" t="s">
        <v>223</v>
      </c>
      <c r="C53" s="324" t="s">
        <v>211</v>
      </c>
      <c r="D53" s="186">
        <f>F53</f>
        <v>0</v>
      </c>
      <c r="E53" s="333" t="s">
        <v>323</v>
      </c>
      <c r="F53" s="193"/>
    </row>
    <row r="54" spans="1:6" ht="24">
      <c r="A54" s="261">
        <v>8240</v>
      </c>
      <c r="B54" s="270" t="s">
        <v>286</v>
      </c>
      <c r="C54" s="321"/>
      <c r="D54" s="186">
        <f>E54+F54</f>
        <v>0</v>
      </c>
      <c r="E54" s="343">
        <f>E56+E57</f>
        <v>0</v>
      </c>
      <c r="F54" s="343">
        <f>F56+F57</f>
        <v>0</v>
      </c>
    </row>
    <row r="55" spans="1:6" ht="12.75">
      <c r="A55" s="262"/>
      <c r="B55" s="285" t="s">
        <v>214</v>
      </c>
      <c r="C55" s="321"/>
      <c r="D55" s="186"/>
      <c r="E55" s="343"/>
      <c r="F55" s="193"/>
    </row>
    <row r="56" spans="1:6" ht="12.75">
      <c r="A56" s="261">
        <v>8241</v>
      </c>
      <c r="B56" s="272" t="s">
        <v>242</v>
      </c>
      <c r="C56" s="324" t="s">
        <v>210</v>
      </c>
      <c r="D56" s="186">
        <f>E56+F56</f>
        <v>0</v>
      </c>
      <c r="E56" s="185"/>
      <c r="F56" s="193"/>
    </row>
    <row r="57" spans="1:6" ht="13.5" thickBot="1">
      <c r="A57" s="298">
        <v>8250</v>
      </c>
      <c r="B57" s="331" t="s">
        <v>229</v>
      </c>
      <c r="C57" s="329" t="s">
        <v>211</v>
      </c>
      <c r="D57" s="318">
        <f>E57+F57</f>
        <v>0</v>
      </c>
      <c r="E57" s="316"/>
      <c r="F57" s="309"/>
    </row>
    <row r="58" ht="12.75">
      <c r="C58" s="322"/>
    </row>
    <row r="59" ht="12.75">
      <c r="C59" s="322"/>
    </row>
    <row r="60" ht="12.75">
      <c r="C60" s="322"/>
    </row>
    <row r="61" ht="12.75">
      <c r="C61" s="322"/>
    </row>
    <row r="62" ht="12.75">
      <c r="C62" s="322"/>
    </row>
    <row r="63" ht="12.75">
      <c r="C63" s="322"/>
    </row>
    <row r="64" ht="12.75">
      <c r="C64" s="322"/>
    </row>
    <row r="65" ht="12.75">
      <c r="C65" s="322"/>
    </row>
    <row r="66" ht="12.75">
      <c r="C66" s="322"/>
    </row>
    <row r="67" ht="12.75">
      <c r="C67" s="322"/>
    </row>
    <row r="68" ht="12.75">
      <c r="C68" s="322"/>
    </row>
    <row r="69" ht="12.75">
      <c r="C69" s="322"/>
    </row>
    <row r="70" ht="12.75">
      <c r="C70" s="322"/>
    </row>
    <row r="71" ht="12.75">
      <c r="C71" s="322"/>
    </row>
    <row r="72" ht="12.75">
      <c r="C72" s="322"/>
    </row>
    <row r="73" ht="12.75">
      <c r="C73" s="322"/>
    </row>
    <row r="74" ht="12.75">
      <c r="C74" s="322"/>
    </row>
    <row r="75" ht="12.75">
      <c r="C75" s="322"/>
    </row>
    <row r="76" ht="12.75">
      <c r="C76" s="322"/>
    </row>
    <row r="77" ht="12.75">
      <c r="C77" s="322"/>
    </row>
    <row r="78" ht="12.75">
      <c r="C78" s="322"/>
    </row>
    <row r="79" ht="12.75">
      <c r="C79" s="322"/>
    </row>
    <row r="80" ht="12.75">
      <c r="C80" s="322"/>
    </row>
    <row r="81" ht="12.75">
      <c r="C81" s="322"/>
    </row>
    <row r="82" ht="12.75">
      <c r="C82" s="322"/>
    </row>
    <row r="83" ht="12.75">
      <c r="C83" s="322"/>
    </row>
    <row r="84" ht="12.75">
      <c r="C84" s="322"/>
    </row>
    <row r="85" ht="12.75">
      <c r="C85" s="322"/>
    </row>
    <row r="86" ht="12.75">
      <c r="C86" s="322"/>
    </row>
    <row r="87" ht="12.75">
      <c r="C87" s="322"/>
    </row>
    <row r="88" ht="12.75">
      <c r="C88" s="322"/>
    </row>
    <row r="89" ht="12.75">
      <c r="C89" s="322"/>
    </row>
    <row r="90" ht="12.75">
      <c r="C90" s="322"/>
    </row>
    <row r="91" ht="12.75">
      <c r="C91" s="322"/>
    </row>
    <row r="92" ht="12.75">
      <c r="C92" s="322"/>
    </row>
    <row r="93" ht="12.75">
      <c r="C93" s="322"/>
    </row>
    <row r="94" ht="12.75">
      <c r="C94" s="322"/>
    </row>
    <row r="95" ht="12.75">
      <c r="C95" s="322"/>
    </row>
    <row r="96" ht="12.75">
      <c r="C96" s="322"/>
    </row>
    <row r="97" ht="12.75">
      <c r="C97" s="322"/>
    </row>
    <row r="98" ht="12.75">
      <c r="C98" s="322"/>
    </row>
    <row r="99" ht="12.75">
      <c r="C99" s="322"/>
    </row>
    <row r="100" ht="12.75">
      <c r="C100" s="322"/>
    </row>
    <row r="101" ht="12.75">
      <c r="C101" s="322"/>
    </row>
    <row r="102" ht="12.75">
      <c r="C102" s="322"/>
    </row>
    <row r="103" ht="12.75">
      <c r="C103" s="322"/>
    </row>
    <row r="104" ht="12.75">
      <c r="C104" s="322"/>
    </row>
    <row r="105" ht="12.75">
      <c r="C105" s="322"/>
    </row>
    <row r="106" ht="12.75">
      <c r="C106" s="322"/>
    </row>
    <row r="107" ht="12.75">
      <c r="C107" s="322"/>
    </row>
    <row r="108" ht="12.75">
      <c r="C108" s="322"/>
    </row>
    <row r="109" ht="12.75">
      <c r="C109" s="322"/>
    </row>
    <row r="110" ht="12.75">
      <c r="C110" s="322"/>
    </row>
    <row r="111" ht="12.75">
      <c r="C111" s="322"/>
    </row>
    <row r="112" ht="12.75">
      <c r="C112" s="322"/>
    </row>
    <row r="113" ht="12.75">
      <c r="C113" s="322"/>
    </row>
    <row r="114" ht="12.75">
      <c r="C114" s="322"/>
    </row>
    <row r="115" ht="12.75">
      <c r="C115" s="322"/>
    </row>
    <row r="116" ht="12.75">
      <c r="C116" s="322"/>
    </row>
    <row r="117" ht="12.75">
      <c r="C117" s="322"/>
    </row>
    <row r="118" ht="12.75">
      <c r="C118" s="322"/>
    </row>
    <row r="119" ht="12.75">
      <c r="C119" s="322"/>
    </row>
    <row r="120" ht="12.75">
      <c r="C120" s="322"/>
    </row>
    <row r="121" ht="12.75">
      <c r="C121" s="322"/>
    </row>
    <row r="122" ht="12.75">
      <c r="C122" s="322"/>
    </row>
    <row r="123" ht="12.75">
      <c r="C123" s="322"/>
    </row>
    <row r="124" ht="12.75">
      <c r="C124" s="322"/>
    </row>
    <row r="125" ht="12.75">
      <c r="C125" s="322"/>
    </row>
    <row r="126" ht="12.75">
      <c r="C126" s="322"/>
    </row>
    <row r="127" ht="12.75">
      <c r="C127" s="322"/>
    </row>
    <row r="128" ht="12.75">
      <c r="C128" s="322"/>
    </row>
    <row r="129" ht="12.75">
      <c r="C129" s="322"/>
    </row>
    <row r="130" ht="12.75">
      <c r="C130" s="322"/>
    </row>
    <row r="131" ht="12.75">
      <c r="C131" s="322"/>
    </row>
    <row r="132" ht="12.75">
      <c r="C132" s="322"/>
    </row>
    <row r="133" ht="12.75">
      <c r="C133" s="322"/>
    </row>
    <row r="134" ht="12.75">
      <c r="C134" s="322"/>
    </row>
    <row r="135" ht="12.75">
      <c r="C135" s="322"/>
    </row>
    <row r="136" ht="12.75">
      <c r="C136" s="322"/>
    </row>
    <row r="137" ht="12.75">
      <c r="C137" s="322"/>
    </row>
    <row r="138" ht="12.75">
      <c r="C138" s="322"/>
    </row>
    <row r="139" ht="12.75">
      <c r="C139" s="322"/>
    </row>
    <row r="140" ht="12.75">
      <c r="C140" s="322"/>
    </row>
    <row r="141" ht="12.75">
      <c r="C141" s="322"/>
    </row>
    <row r="142" ht="12.75">
      <c r="C142" s="322"/>
    </row>
    <row r="143" ht="12.75">
      <c r="C143" s="322"/>
    </row>
    <row r="144" ht="12.75">
      <c r="C144" s="322"/>
    </row>
    <row r="145" ht="12.75">
      <c r="C145" s="322"/>
    </row>
    <row r="146" ht="12.75">
      <c r="C146" s="322"/>
    </row>
    <row r="147" ht="12.75">
      <c r="C147" s="322"/>
    </row>
    <row r="148" ht="12.75">
      <c r="C148" s="322"/>
    </row>
    <row r="149" ht="12.75">
      <c r="C149" s="322"/>
    </row>
    <row r="150" ht="12.75">
      <c r="C150" s="322"/>
    </row>
    <row r="151" ht="12.75">
      <c r="C151" s="322"/>
    </row>
    <row r="152" ht="12.75">
      <c r="C152" s="322"/>
    </row>
    <row r="153" ht="12.75">
      <c r="C153" s="322"/>
    </row>
    <row r="154" ht="12.75">
      <c r="C154" s="322"/>
    </row>
    <row r="155" ht="12.75">
      <c r="C155" s="322"/>
    </row>
    <row r="156" ht="12.75">
      <c r="C156" s="322"/>
    </row>
    <row r="157" ht="12.75">
      <c r="C157" s="322"/>
    </row>
    <row r="158" ht="12.75">
      <c r="C158" s="322"/>
    </row>
    <row r="159" ht="12.75">
      <c r="C159" s="322"/>
    </row>
    <row r="160" ht="12.75">
      <c r="C160" s="322"/>
    </row>
    <row r="161" ht="12.75">
      <c r="C161" s="322"/>
    </row>
    <row r="162" ht="12.75">
      <c r="C162" s="322"/>
    </row>
    <row r="163" ht="12.75">
      <c r="C163" s="322"/>
    </row>
    <row r="164" ht="12.75">
      <c r="C164" s="322"/>
    </row>
    <row r="165" ht="12.75">
      <c r="C165" s="322"/>
    </row>
    <row r="166" ht="12.75">
      <c r="C166" s="322"/>
    </row>
    <row r="167" ht="12.75">
      <c r="C167" s="322"/>
    </row>
    <row r="168" ht="12.75">
      <c r="C168" s="322"/>
    </row>
    <row r="169" ht="12.75">
      <c r="C169" s="322"/>
    </row>
    <row r="170" ht="12.75">
      <c r="C170" s="322"/>
    </row>
    <row r="171" ht="12.75">
      <c r="C171" s="322"/>
    </row>
    <row r="172" ht="12.75">
      <c r="C172" s="322"/>
    </row>
    <row r="173" ht="12.75">
      <c r="C173" s="322"/>
    </row>
    <row r="174" ht="12.75">
      <c r="C174" s="322"/>
    </row>
    <row r="175" ht="12.75">
      <c r="C175" s="322"/>
    </row>
    <row r="176" ht="12.75">
      <c r="C176" s="322"/>
    </row>
    <row r="177" ht="12.75">
      <c r="C177" s="322"/>
    </row>
    <row r="178" ht="12.75">
      <c r="C178" s="322"/>
    </row>
    <row r="179" ht="12.75">
      <c r="C179" s="322"/>
    </row>
    <row r="180" ht="12.75">
      <c r="C180" s="322"/>
    </row>
    <row r="181" ht="12.75">
      <c r="C181" s="322"/>
    </row>
    <row r="182" ht="12.75">
      <c r="C182" s="322"/>
    </row>
    <row r="183" ht="12.75">
      <c r="C183" s="322"/>
    </row>
    <row r="184" ht="12.75">
      <c r="C184" s="322"/>
    </row>
    <row r="185" ht="12.75">
      <c r="C185" s="322"/>
    </row>
    <row r="186" ht="12.75">
      <c r="C186" s="322"/>
    </row>
    <row r="187" ht="12.75">
      <c r="C187" s="322"/>
    </row>
    <row r="188" ht="12.75">
      <c r="C188" s="322"/>
    </row>
    <row r="189" ht="12.75">
      <c r="C189" s="322"/>
    </row>
    <row r="190" ht="12.75">
      <c r="C190" s="322"/>
    </row>
    <row r="191" ht="12.75">
      <c r="C191" s="322"/>
    </row>
    <row r="192" ht="12.75">
      <c r="C192" s="322"/>
    </row>
    <row r="193" ht="12.75">
      <c r="C193" s="322"/>
    </row>
    <row r="194" ht="12.75">
      <c r="C194" s="322"/>
    </row>
    <row r="195" ht="12.75">
      <c r="C195" s="322"/>
    </row>
    <row r="196" ht="12.75">
      <c r="C196" s="322"/>
    </row>
    <row r="197" ht="12.75">
      <c r="C197" s="322"/>
    </row>
    <row r="198" ht="12.75">
      <c r="C198" s="322"/>
    </row>
    <row r="199" ht="12.75">
      <c r="C199" s="322"/>
    </row>
    <row r="200" ht="12.75">
      <c r="C200" s="322"/>
    </row>
    <row r="201" ht="12.75">
      <c r="C201" s="322"/>
    </row>
    <row r="202" ht="12.75">
      <c r="C202" s="322"/>
    </row>
    <row r="203" ht="12.75">
      <c r="C203" s="322"/>
    </row>
    <row r="204" ht="12.75">
      <c r="C204" s="322"/>
    </row>
    <row r="205" ht="12.75">
      <c r="C205" s="322"/>
    </row>
    <row r="206" ht="12.75">
      <c r="C206" s="322"/>
    </row>
    <row r="207" ht="12.75">
      <c r="C207" s="322"/>
    </row>
    <row r="208" ht="12.75">
      <c r="C208" s="322"/>
    </row>
    <row r="209" ht="12.75">
      <c r="C209" s="322"/>
    </row>
    <row r="210" ht="12.75">
      <c r="C210" s="322"/>
    </row>
    <row r="211" ht="12.75">
      <c r="C211" s="322"/>
    </row>
    <row r="212" ht="12.75">
      <c r="C212" s="322"/>
    </row>
    <row r="213" ht="12.75">
      <c r="C213" s="322"/>
    </row>
    <row r="214" ht="12.75">
      <c r="C214" s="322"/>
    </row>
    <row r="215" ht="12.75">
      <c r="C215" s="322"/>
    </row>
    <row r="216" ht="12.75">
      <c r="C216" s="322"/>
    </row>
    <row r="217" ht="12.75">
      <c r="C217" s="322"/>
    </row>
    <row r="218" ht="12.75">
      <c r="C218" s="322"/>
    </row>
    <row r="219" ht="12.75">
      <c r="C219" s="322"/>
    </row>
    <row r="220" ht="12.75">
      <c r="C220" s="322"/>
    </row>
    <row r="221" ht="12.75">
      <c r="C221" s="322"/>
    </row>
    <row r="222" ht="12.75">
      <c r="C222" s="322"/>
    </row>
    <row r="223" ht="12.75">
      <c r="C223" s="322"/>
    </row>
    <row r="224" ht="12.75">
      <c r="C224" s="322"/>
    </row>
  </sheetData>
  <sheetProtection/>
  <mergeCells count="3">
    <mergeCell ref="D2:D3"/>
    <mergeCell ref="E2:F2"/>
    <mergeCell ref="A2:A3"/>
  </mergeCells>
  <printOptions/>
  <pageMargins left="0.25" right="0.25" top="0.75" bottom="0.75" header="0.3" footer="0.3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8.421875" style="27" customWidth="1"/>
    <col min="6" max="6" width="47.57421875" style="14" hidden="1" customWidth="1"/>
    <col min="7" max="7" width="12.00390625" style="10" customWidth="1"/>
    <col min="8" max="8" width="11.8515625" style="10" customWidth="1"/>
    <col min="9" max="9" width="11.140625" style="10" customWidth="1"/>
    <col min="10" max="11" width="10.8515625" style="10" bestFit="1" customWidth="1"/>
    <col min="12" max="16384" width="9.140625" style="10" customWidth="1"/>
  </cols>
  <sheetData>
    <row r="1" spans="1:9" ht="18">
      <c r="A1" s="644" t="s">
        <v>289</v>
      </c>
      <c r="B1" s="644"/>
      <c r="C1" s="644"/>
      <c r="D1" s="644"/>
      <c r="E1" s="644"/>
      <c r="F1" s="644"/>
      <c r="G1" s="644"/>
      <c r="H1" s="644"/>
      <c r="I1" s="644"/>
    </row>
    <row r="2" spans="1:9" ht="36" customHeight="1">
      <c r="A2" s="645" t="s">
        <v>290</v>
      </c>
      <c r="B2" s="645"/>
      <c r="C2" s="645"/>
      <c r="D2" s="645"/>
      <c r="E2" s="645"/>
      <c r="F2" s="645"/>
      <c r="G2" s="645"/>
      <c r="H2" s="645"/>
      <c r="I2" s="645"/>
    </row>
    <row r="3" spans="1:7" ht="15">
      <c r="A3" s="85" t="s">
        <v>300</v>
      </c>
      <c r="B3" s="87"/>
      <c r="C3" s="88"/>
      <c r="D3" s="88"/>
      <c r="E3" s="89"/>
      <c r="F3" s="85"/>
      <c r="G3" s="85"/>
    </row>
    <row r="4" spans="2:9" ht="15.75" thickBot="1">
      <c r="B4" s="11"/>
      <c r="C4" s="12"/>
      <c r="D4" s="12"/>
      <c r="E4" s="13"/>
      <c r="H4" s="646" t="s">
        <v>302</v>
      </c>
      <c r="I4" s="646"/>
    </row>
    <row r="5" spans="1:9" s="15" customFormat="1" ht="43.5" customHeight="1" thickBot="1">
      <c r="A5" s="647" t="s">
        <v>297</v>
      </c>
      <c r="B5" s="653" t="s">
        <v>26</v>
      </c>
      <c r="C5" s="655" t="s">
        <v>533</v>
      </c>
      <c r="D5" s="640" t="s">
        <v>534</v>
      </c>
      <c r="E5" s="649" t="s">
        <v>829</v>
      </c>
      <c r="F5" s="651" t="s">
        <v>532</v>
      </c>
      <c r="G5" s="585" t="s">
        <v>972</v>
      </c>
      <c r="H5" s="672"/>
      <c r="I5" s="643"/>
    </row>
    <row r="6" spans="1:9" s="16" customFormat="1" ht="48" customHeight="1" thickBot="1">
      <c r="A6" s="648"/>
      <c r="B6" s="670"/>
      <c r="C6" s="670"/>
      <c r="D6" s="671"/>
      <c r="E6" s="650"/>
      <c r="F6" s="652"/>
      <c r="G6" s="370" t="s">
        <v>673</v>
      </c>
      <c r="H6" s="167" t="s">
        <v>523</v>
      </c>
      <c r="I6" s="168" t="s">
        <v>524</v>
      </c>
    </row>
    <row r="7" spans="1:9" s="91" customFormat="1" ht="15.75" thickBot="1">
      <c r="A7" s="146">
        <v>1</v>
      </c>
      <c r="B7" s="147">
        <v>2</v>
      </c>
      <c r="C7" s="147">
        <v>3</v>
      </c>
      <c r="D7" s="148">
        <v>4</v>
      </c>
      <c r="E7" s="149">
        <v>5</v>
      </c>
      <c r="F7" s="150"/>
      <c r="G7" s="149" t="s">
        <v>142</v>
      </c>
      <c r="H7" s="151" t="s">
        <v>143</v>
      </c>
      <c r="I7" s="152" t="s">
        <v>144</v>
      </c>
    </row>
    <row r="8" spans="1:11" s="158" customFormat="1" ht="36.75" thickBot="1">
      <c r="A8" s="169">
        <v>2000</v>
      </c>
      <c r="B8" s="170" t="s">
        <v>535</v>
      </c>
      <c r="C8" s="171" t="s">
        <v>536</v>
      </c>
      <c r="D8" s="172" t="s">
        <v>536</v>
      </c>
      <c r="E8" s="173" t="s">
        <v>33</v>
      </c>
      <c r="F8" s="174"/>
      <c r="G8" s="500">
        <f>H8+I8</f>
        <v>180898.2</v>
      </c>
      <c r="H8" s="618">
        <f>H9+H201+H211+H243+H257+H265+H273+H284+H296+H312</f>
        <v>153478.1</v>
      </c>
      <c r="I8" s="500">
        <f>I9+I211+I256+I273+I286</f>
        <v>27420.100000000002</v>
      </c>
      <c r="J8" s="575"/>
      <c r="K8" s="575"/>
    </row>
    <row r="9" spans="1:11" s="157" customFormat="1" ht="64.5" customHeight="1">
      <c r="A9" s="159">
        <v>2100</v>
      </c>
      <c r="B9" s="58" t="s">
        <v>349</v>
      </c>
      <c r="C9" s="59">
        <v>0</v>
      </c>
      <c r="D9" s="116">
        <v>0</v>
      </c>
      <c r="E9" s="145" t="s">
        <v>34</v>
      </c>
      <c r="F9" s="160" t="s">
        <v>537</v>
      </c>
      <c r="G9" s="500">
        <f aca="true" t="shared" si="0" ref="G9:G68">H9+I9</f>
        <v>96365.29999999999</v>
      </c>
      <c r="H9" s="491">
        <f>H11+H38</f>
        <v>86646.79999999999</v>
      </c>
      <c r="I9" s="491">
        <f>I11+I38</f>
        <v>9718.5</v>
      </c>
      <c r="K9" s="574"/>
    </row>
    <row r="10" spans="1:9" ht="13.5" customHeight="1">
      <c r="A10" s="128"/>
      <c r="B10" s="58"/>
      <c r="C10" s="59"/>
      <c r="D10" s="116"/>
      <c r="E10" s="121" t="s">
        <v>197</v>
      </c>
      <c r="F10" s="17"/>
      <c r="G10" s="500"/>
      <c r="H10" s="140"/>
      <c r="I10" s="129"/>
    </row>
    <row r="11" spans="1:9" s="19" customFormat="1" ht="48">
      <c r="A11" s="130">
        <v>2110</v>
      </c>
      <c r="B11" s="58" t="s">
        <v>349</v>
      </c>
      <c r="C11" s="60">
        <v>1</v>
      </c>
      <c r="D11" s="117">
        <v>0</v>
      </c>
      <c r="E11" s="122" t="s">
        <v>27</v>
      </c>
      <c r="F11" s="18" t="s">
        <v>538</v>
      </c>
      <c r="G11" s="500">
        <f t="shared" si="0"/>
        <v>86181.4</v>
      </c>
      <c r="H11" s="499">
        <f>H13</f>
        <v>84335.29999999999</v>
      </c>
      <c r="I11" s="491">
        <f>I13</f>
        <v>1846.1</v>
      </c>
    </row>
    <row r="12" spans="1:9" s="19" customFormat="1" ht="16.5" customHeight="1">
      <c r="A12" s="130"/>
      <c r="B12" s="58"/>
      <c r="C12" s="60"/>
      <c r="D12" s="117"/>
      <c r="E12" s="121" t="s">
        <v>198</v>
      </c>
      <c r="F12" s="18"/>
      <c r="G12" s="500"/>
      <c r="H12" s="141"/>
      <c r="I12" s="131"/>
    </row>
    <row r="13" spans="1:9" ht="24">
      <c r="A13" s="130">
        <v>2111</v>
      </c>
      <c r="B13" s="61" t="s">
        <v>349</v>
      </c>
      <c r="C13" s="62">
        <v>1</v>
      </c>
      <c r="D13" s="118">
        <v>1</v>
      </c>
      <c r="E13" s="121" t="s">
        <v>31</v>
      </c>
      <c r="F13" s="20" t="s">
        <v>539</v>
      </c>
      <c r="G13" s="500">
        <f t="shared" si="0"/>
        <v>86181.4</v>
      </c>
      <c r="H13" s="491">
        <f>H15+H16+H17+H18+H19+H20+H21+H22+H23+H24+H25+H26+H27+H28+H30</f>
        <v>84335.29999999999</v>
      </c>
      <c r="I13" s="491">
        <f>I32+I33+I34+I36+I35</f>
        <v>1846.1</v>
      </c>
    </row>
    <row r="14" spans="1:9" ht="36">
      <c r="A14" s="130"/>
      <c r="B14" s="61"/>
      <c r="C14" s="62"/>
      <c r="D14" s="118"/>
      <c r="E14" s="121" t="s">
        <v>291</v>
      </c>
      <c r="F14" s="20"/>
      <c r="G14" s="500"/>
      <c r="H14" s="499"/>
      <c r="I14" s="558"/>
    </row>
    <row r="15" spans="1:9" ht="24">
      <c r="A15" s="130"/>
      <c r="B15" s="61"/>
      <c r="C15" s="62"/>
      <c r="D15" s="118"/>
      <c r="E15" s="221" t="s">
        <v>136</v>
      </c>
      <c r="F15" s="20"/>
      <c r="G15" s="500">
        <f t="shared" si="0"/>
        <v>71208.4</v>
      </c>
      <c r="H15" s="497">
        <v>71208.4</v>
      </c>
      <c r="I15" s="132"/>
    </row>
    <row r="16" spans="1:9" ht="15">
      <c r="A16" s="130"/>
      <c r="B16" s="61"/>
      <c r="C16" s="62"/>
      <c r="D16" s="118"/>
      <c r="E16" s="222" t="s">
        <v>183</v>
      </c>
      <c r="F16" s="20"/>
      <c r="G16" s="500">
        <f t="shared" si="0"/>
        <v>1000</v>
      </c>
      <c r="H16" s="497">
        <v>1000</v>
      </c>
      <c r="I16" s="558"/>
    </row>
    <row r="17" spans="1:9" ht="15">
      <c r="A17" s="130"/>
      <c r="B17" s="61"/>
      <c r="C17" s="62"/>
      <c r="D17" s="118"/>
      <c r="E17" s="221" t="s">
        <v>140</v>
      </c>
      <c r="F17" s="20"/>
      <c r="G17" s="500">
        <f t="shared" si="0"/>
        <v>500</v>
      </c>
      <c r="H17" s="497">
        <v>500</v>
      </c>
      <c r="I17" s="558"/>
    </row>
    <row r="18" spans="1:9" ht="15">
      <c r="A18" s="130"/>
      <c r="B18" s="61"/>
      <c r="C18" s="62"/>
      <c r="D18" s="118"/>
      <c r="E18" s="221" t="s">
        <v>141</v>
      </c>
      <c r="F18" s="206" t="s">
        <v>394</v>
      </c>
      <c r="G18" s="500">
        <f t="shared" si="0"/>
        <v>920</v>
      </c>
      <c r="H18" s="499">
        <v>920</v>
      </c>
      <c r="I18" s="558"/>
    </row>
    <row r="19" spans="1:9" ht="15">
      <c r="A19" s="130"/>
      <c r="B19" s="61"/>
      <c r="C19" s="62"/>
      <c r="D19" s="118"/>
      <c r="E19" s="221" t="s">
        <v>145</v>
      </c>
      <c r="F19" s="20"/>
      <c r="G19" s="500">
        <f t="shared" si="0"/>
        <v>100</v>
      </c>
      <c r="H19" s="499">
        <v>100</v>
      </c>
      <c r="I19" s="558"/>
    </row>
    <row r="20" spans="1:9" ht="15">
      <c r="A20" s="130"/>
      <c r="B20" s="61"/>
      <c r="C20" s="62"/>
      <c r="D20" s="118"/>
      <c r="E20" s="221" t="s">
        <v>146</v>
      </c>
      <c r="F20" s="206"/>
      <c r="G20" s="500">
        <f t="shared" si="0"/>
        <v>960</v>
      </c>
      <c r="H20" s="499">
        <v>960</v>
      </c>
      <c r="I20" s="558"/>
    </row>
    <row r="21" spans="1:9" ht="15">
      <c r="A21" s="130"/>
      <c r="B21" s="61"/>
      <c r="C21" s="62"/>
      <c r="D21" s="118"/>
      <c r="E21" s="221" t="s">
        <v>148</v>
      </c>
      <c r="F21" s="20"/>
      <c r="G21" s="500">
        <f t="shared" si="0"/>
        <v>1800</v>
      </c>
      <c r="H21" s="499">
        <v>1800</v>
      </c>
      <c r="I21" s="558"/>
    </row>
    <row r="22" spans="1:9" ht="15">
      <c r="A22" s="130"/>
      <c r="B22" s="61"/>
      <c r="C22" s="62"/>
      <c r="D22" s="118"/>
      <c r="E22" s="221" t="s">
        <v>154</v>
      </c>
      <c r="F22" s="20"/>
      <c r="G22" s="500">
        <f t="shared" si="0"/>
        <v>320</v>
      </c>
      <c r="H22" s="499">
        <v>320</v>
      </c>
      <c r="I22" s="558"/>
    </row>
    <row r="23" spans="1:9" ht="15">
      <c r="A23" s="130"/>
      <c r="B23" s="61"/>
      <c r="C23" s="62"/>
      <c r="D23" s="118"/>
      <c r="E23" s="221" t="s">
        <v>159</v>
      </c>
      <c r="F23" s="20"/>
      <c r="G23" s="618">
        <f t="shared" si="0"/>
        <v>2250</v>
      </c>
      <c r="H23" s="499">
        <v>2250</v>
      </c>
      <c r="I23" s="558"/>
    </row>
    <row r="24" spans="1:9" ht="24.75" thickBot="1">
      <c r="A24" s="130"/>
      <c r="B24" s="61"/>
      <c r="C24" s="62"/>
      <c r="D24" s="118"/>
      <c r="E24" s="226" t="s">
        <v>161</v>
      </c>
      <c r="F24" s="20"/>
      <c r="G24" s="500">
        <f t="shared" si="0"/>
        <v>650</v>
      </c>
      <c r="H24" s="499">
        <v>650</v>
      </c>
      <c r="I24" s="558"/>
    </row>
    <row r="25" spans="1:9" ht="15">
      <c r="A25" s="130"/>
      <c r="B25" s="61"/>
      <c r="C25" s="62"/>
      <c r="D25" s="118"/>
      <c r="E25" s="221" t="s">
        <v>169</v>
      </c>
      <c r="F25" s="20"/>
      <c r="G25" s="500">
        <f t="shared" si="0"/>
        <v>840</v>
      </c>
      <c r="H25" s="499">
        <v>840</v>
      </c>
      <c r="I25" s="558"/>
    </row>
    <row r="26" spans="1:9" ht="15">
      <c r="A26" s="130"/>
      <c r="B26" s="61"/>
      <c r="C26" s="62"/>
      <c r="D26" s="118"/>
      <c r="E26" s="228" t="s">
        <v>171</v>
      </c>
      <c r="F26" s="20"/>
      <c r="G26" s="500">
        <f t="shared" si="0"/>
        <v>3116.4</v>
      </c>
      <c r="H26" s="499">
        <v>3116.4</v>
      </c>
      <c r="I26" s="558"/>
    </row>
    <row r="27" spans="1:9" ht="15">
      <c r="A27" s="130"/>
      <c r="B27" s="61"/>
      <c r="C27" s="62"/>
      <c r="D27" s="118"/>
      <c r="E27" s="228" t="s">
        <v>174</v>
      </c>
      <c r="F27" s="20"/>
      <c r="G27" s="500">
        <f t="shared" si="0"/>
        <v>450</v>
      </c>
      <c r="H27" s="499">
        <v>450</v>
      </c>
      <c r="I27" s="558"/>
    </row>
    <row r="28" spans="1:9" ht="15.75" thickBot="1">
      <c r="A28" s="130"/>
      <c r="B28" s="61"/>
      <c r="C28" s="62"/>
      <c r="D28" s="118"/>
      <c r="E28" s="230" t="s">
        <v>175</v>
      </c>
      <c r="F28" s="20"/>
      <c r="G28" s="500">
        <f t="shared" si="0"/>
        <v>214.5</v>
      </c>
      <c r="H28" s="499">
        <v>214.5</v>
      </c>
      <c r="I28" s="558"/>
    </row>
    <row r="29" spans="1:9" ht="29.25" customHeight="1">
      <c r="A29" s="130"/>
      <c r="B29" s="61"/>
      <c r="C29" s="62"/>
      <c r="D29" s="118"/>
      <c r="E29" s="612" t="s">
        <v>973</v>
      </c>
      <c r="F29" s="20"/>
      <c r="G29" s="618"/>
      <c r="H29" s="499"/>
      <c r="I29" s="558"/>
    </row>
    <row r="30" spans="1:9" ht="15">
      <c r="A30" s="130"/>
      <c r="B30" s="61"/>
      <c r="C30" s="62"/>
      <c r="D30" s="118"/>
      <c r="E30" s="559" t="s">
        <v>967</v>
      </c>
      <c r="F30" s="20"/>
      <c r="G30" s="618">
        <f t="shared" si="0"/>
        <v>6</v>
      </c>
      <c r="H30" s="499">
        <v>6</v>
      </c>
      <c r="I30" s="558"/>
    </row>
    <row r="31" spans="1:9" ht="15">
      <c r="A31" s="130"/>
      <c r="B31" s="61"/>
      <c r="C31" s="62"/>
      <c r="D31" s="62"/>
      <c r="E31" s="228" t="s">
        <v>255</v>
      </c>
      <c r="F31" s="20"/>
      <c r="G31" s="618"/>
      <c r="H31" s="499"/>
      <c r="I31" s="558"/>
    </row>
    <row r="32" spans="1:9" ht="24">
      <c r="A32" s="130"/>
      <c r="B32" s="61"/>
      <c r="C32" s="62"/>
      <c r="D32" s="62"/>
      <c r="E32" s="228" t="s">
        <v>256</v>
      </c>
      <c r="F32" s="20"/>
      <c r="G32" s="500"/>
      <c r="H32" s="499"/>
      <c r="I32" s="562"/>
    </row>
    <row r="33" spans="1:9" ht="15">
      <c r="A33" s="130"/>
      <c r="B33" s="61"/>
      <c r="C33" s="62"/>
      <c r="D33" s="118"/>
      <c r="E33" s="228" t="s">
        <v>251</v>
      </c>
      <c r="F33" s="20"/>
      <c r="G33" s="500"/>
      <c r="H33" s="142"/>
      <c r="I33" s="558"/>
    </row>
    <row r="34" spans="1:9" ht="15">
      <c r="A34" s="130"/>
      <c r="B34" s="61"/>
      <c r="C34" s="62"/>
      <c r="D34" s="118"/>
      <c r="E34" s="228" t="s">
        <v>252</v>
      </c>
      <c r="F34" s="20"/>
      <c r="G34" s="500">
        <f t="shared" si="0"/>
        <v>960</v>
      </c>
      <c r="H34" s="142"/>
      <c r="I34" s="558">
        <v>960</v>
      </c>
    </row>
    <row r="35" spans="1:9" ht="15">
      <c r="A35" s="130"/>
      <c r="B35" s="61"/>
      <c r="C35" s="62"/>
      <c r="D35" s="118"/>
      <c r="E35" s="228" t="s">
        <v>970</v>
      </c>
      <c r="F35" s="20"/>
      <c r="G35" s="500">
        <f t="shared" si="0"/>
        <v>576.1</v>
      </c>
      <c r="H35" s="142"/>
      <c r="I35" s="132">
        <v>576.1</v>
      </c>
    </row>
    <row r="36" spans="1:9" ht="15">
      <c r="A36" s="130"/>
      <c r="B36" s="61"/>
      <c r="C36" s="62"/>
      <c r="D36" s="118"/>
      <c r="E36" s="228" t="s">
        <v>248</v>
      </c>
      <c r="F36" s="20"/>
      <c r="G36" s="500">
        <f>H36+I36</f>
        <v>310</v>
      </c>
      <c r="H36" s="142"/>
      <c r="I36" s="558">
        <v>310</v>
      </c>
    </row>
    <row r="37" spans="1:9" s="19" customFormat="1" ht="18.75" customHeight="1">
      <c r="A37" s="130"/>
      <c r="B37" s="58"/>
      <c r="C37" s="60"/>
      <c r="D37" s="117"/>
      <c r="E37" s="121" t="s">
        <v>198</v>
      </c>
      <c r="F37" s="18"/>
      <c r="G37" s="500"/>
      <c r="H37" s="141"/>
      <c r="I37" s="131"/>
    </row>
    <row r="38" spans="1:9" ht="24">
      <c r="A38" s="130">
        <v>2161</v>
      </c>
      <c r="B38" s="61" t="s">
        <v>349</v>
      </c>
      <c r="C38" s="62">
        <v>6</v>
      </c>
      <c r="D38" s="118">
        <v>1</v>
      </c>
      <c r="E38" s="561" t="s">
        <v>569</v>
      </c>
      <c r="F38" s="20" t="s">
        <v>570</v>
      </c>
      <c r="G38" s="500">
        <f t="shared" si="0"/>
        <v>10183.9</v>
      </c>
      <c r="H38" s="499">
        <f>H40+H41+H42+H43+H44+H45+H46+H47</f>
        <v>2311.5</v>
      </c>
      <c r="I38" s="558">
        <f>I48+I200+I50+I51</f>
        <v>7872.4</v>
      </c>
    </row>
    <row r="39" spans="1:9" ht="36">
      <c r="A39" s="130"/>
      <c r="B39" s="61"/>
      <c r="C39" s="62"/>
      <c r="D39" s="118"/>
      <c r="E39" s="121" t="s">
        <v>291</v>
      </c>
      <c r="F39" s="20"/>
      <c r="G39" s="618"/>
      <c r="H39" s="142"/>
      <c r="I39" s="132"/>
    </row>
    <row r="40" spans="1:9" ht="15">
      <c r="A40" s="130"/>
      <c r="B40" s="61"/>
      <c r="C40" s="62"/>
      <c r="D40" s="118"/>
      <c r="E40" s="221" t="s">
        <v>146</v>
      </c>
      <c r="F40" s="20"/>
      <c r="G40" s="618">
        <f t="shared" si="0"/>
        <v>300</v>
      </c>
      <c r="H40" s="499">
        <v>300</v>
      </c>
      <c r="I40" s="132"/>
    </row>
    <row r="41" spans="1:9" ht="15">
      <c r="A41" s="130"/>
      <c r="B41" s="61"/>
      <c r="C41" s="62"/>
      <c r="D41" s="118"/>
      <c r="E41" s="221" t="s">
        <v>152</v>
      </c>
      <c r="F41" s="20"/>
      <c r="G41" s="618">
        <f t="shared" si="0"/>
        <v>430</v>
      </c>
      <c r="H41" s="499">
        <v>430</v>
      </c>
      <c r="I41" s="132"/>
    </row>
    <row r="42" spans="1:9" ht="15.75" thickBot="1">
      <c r="A42" s="130"/>
      <c r="B42" s="61"/>
      <c r="C42" s="62"/>
      <c r="D42" s="118"/>
      <c r="E42" s="226" t="s">
        <v>158</v>
      </c>
      <c r="F42" s="20"/>
      <c r="G42" s="618">
        <f t="shared" si="0"/>
        <v>134</v>
      </c>
      <c r="H42" s="499">
        <v>134</v>
      </c>
      <c r="I42" s="132"/>
    </row>
    <row r="43" spans="1:9" ht="15">
      <c r="A43" s="130"/>
      <c r="B43" s="61"/>
      <c r="C43" s="62"/>
      <c r="D43" s="118"/>
      <c r="E43" s="221" t="s">
        <v>159</v>
      </c>
      <c r="F43" s="20"/>
      <c r="G43" s="618">
        <f t="shared" si="0"/>
        <v>600</v>
      </c>
      <c r="H43" s="497">
        <v>600</v>
      </c>
      <c r="I43" s="132"/>
    </row>
    <row r="44" spans="1:9" ht="15">
      <c r="A44" s="130"/>
      <c r="B44" s="61"/>
      <c r="C44" s="62"/>
      <c r="D44" s="118"/>
      <c r="E44" s="228" t="s">
        <v>171</v>
      </c>
      <c r="F44" s="20"/>
      <c r="G44" s="618">
        <f t="shared" si="0"/>
        <v>240</v>
      </c>
      <c r="H44" s="497">
        <v>240</v>
      </c>
      <c r="I44" s="132"/>
    </row>
    <row r="45" spans="1:9" ht="15.75" thickBot="1">
      <c r="A45" s="130"/>
      <c r="B45" s="61"/>
      <c r="C45" s="62"/>
      <c r="D45" s="118"/>
      <c r="E45" s="230" t="s">
        <v>175</v>
      </c>
      <c r="F45" s="20"/>
      <c r="G45" s="618">
        <f t="shared" si="0"/>
        <v>200</v>
      </c>
      <c r="H45" s="497">
        <v>200</v>
      </c>
      <c r="I45" s="132"/>
    </row>
    <row r="46" spans="1:9" ht="36">
      <c r="A46" s="130"/>
      <c r="B46" s="61"/>
      <c r="C46" s="62"/>
      <c r="D46" s="118"/>
      <c r="E46" s="612" t="s">
        <v>973</v>
      </c>
      <c r="F46" s="20"/>
      <c r="G46" s="618">
        <f t="shared" si="0"/>
        <v>257.5</v>
      </c>
      <c r="H46" s="497">
        <v>257.5</v>
      </c>
      <c r="I46" s="132"/>
    </row>
    <row r="47" spans="1:9" ht="15">
      <c r="A47" s="130"/>
      <c r="B47" s="61"/>
      <c r="C47" s="62"/>
      <c r="D47" s="118"/>
      <c r="E47" s="228" t="s">
        <v>454</v>
      </c>
      <c r="F47" s="20"/>
      <c r="G47" s="618">
        <f t="shared" si="0"/>
        <v>150</v>
      </c>
      <c r="H47" s="499">
        <v>150</v>
      </c>
      <c r="I47" s="132"/>
    </row>
    <row r="48" spans="1:9" ht="15">
      <c r="A48" s="130"/>
      <c r="B48" s="61"/>
      <c r="C48" s="62"/>
      <c r="D48" s="118"/>
      <c r="E48" s="228" t="s">
        <v>255</v>
      </c>
      <c r="F48" s="20"/>
      <c r="G48" s="618">
        <f t="shared" si="0"/>
        <v>6682.4</v>
      </c>
      <c r="H48" s="499"/>
      <c r="I48" s="497">
        <v>6682.4</v>
      </c>
    </row>
    <row r="49" spans="1:9" ht="24">
      <c r="A49" s="130"/>
      <c r="B49" s="61"/>
      <c r="C49" s="62"/>
      <c r="D49" s="118"/>
      <c r="E49" s="228" t="s">
        <v>256</v>
      </c>
      <c r="F49" s="20"/>
      <c r="G49" s="618"/>
      <c r="H49" s="142"/>
      <c r="I49" s="144"/>
    </row>
    <row r="50" spans="1:10" ht="15">
      <c r="A50" s="130"/>
      <c r="B50" s="61"/>
      <c r="C50" s="62"/>
      <c r="D50" s="118"/>
      <c r="E50" s="228" t="s">
        <v>252</v>
      </c>
      <c r="F50" s="20"/>
      <c r="G50" s="618"/>
      <c r="H50" s="142"/>
      <c r="I50" s="562"/>
      <c r="J50" s="597"/>
    </row>
    <row r="51" spans="1:9" ht="15">
      <c r="A51" s="130"/>
      <c r="B51" s="61"/>
      <c r="C51" s="62"/>
      <c r="D51" s="118"/>
      <c r="E51" s="228" t="s">
        <v>970</v>
      </c>
      <c r="F51" s="20"/>
      <c r="G51" s="618">
        <f t="shared" si="0"/>
        <v>290</v>
      </c>
      <c r="H51" s="142"/>
      <c r="I51" s="558">
        <v>290</v>
      </c>
    </row>
    <row r="52" spans="1:9" ht="36" hidden="1">
      <c r="A52" s="130"/>
      <c r="B52" s="61"/>
      <c r="C52" s="62"/>
      <c r="D52" s="118"/>
      <c r="E52" s="121" t="s">
        <v>291</v>
      </c>
      <c r="F52" s="20"/>
      <c r="G52" s="500">
        <f t="shared" si="0"/>
        <v>0</v>
      </c>
      <c r="H52" s="142"/>
      <c r="I52" s="132"/>
    </row>
    <row r="53" spans="1:9" ht="15" hidden="1">
      <c r="A53" s="130"/>
      <c r="B53" s="61"/>
      <c r="C53" s="62"/>
      <c r="D53" s="118"/>
      <c r="E53" s="121" t="s">
        <v>292</v>
      </c>
      <c r="F53" s="20"/>
      <c r="G53" s="500">
        <f t="shared" si="0"/>
        <v>0</v>
      </c>
      <c r="H53" s="142"/>
      <c r="I53" s="132"/>
    </row>
    <row r="54" spans="1:9" ht="15" hidden="1">
      <c r="A54" s="130"/>
      <c r="B54" s="61"/>
      <c r="C54" s="62"/>
      <c r="D54" s="118"/>
      <c r="E54" s="121" t="s">
        <v>292</v>
      </c>
      <c r="F54" s="20"/>
      <c r="G54" s="500">
        <f t="shared" si="0"/>
        <v>0</v>
      </c>
      <c r="H54" s="142"/>
      <c r="I54" s="132"/>
    </row>
    <row r="55" spans="1:9" ht="15" hidden="1">
      <c r="A55" s="130">
        <v>2120</v>
      </c>
      <c r="B55" s="58" t="s">
        <v>349</v>
      </c>
      <c r="C55" s="60">
        <v>2</v>
      </c>
      <c r="D55" s="117">
        <v>0</v>
      </c>
      <c r="E55" s="122" t="s">
        <v>546</v>
      </c>
      <c r="F55" s="21" t="s">
        <v>547</v>
      </c>
      <c r="G55" s="500">
        <f t="shared" si="0"/>
        <v>0</v>
      </c>
      <c r="H55" s="142"/>
      <c r="I55" s="132"/>
    </row>
    <row r="56" spans="1:9" s="19" customFormat="1" ht="10.5" customHeight="1" hidden="1">
      <c r="A56" s="130"/>
      <c r="B56" s="58"/>
      <c r="C56" s="60"/>
      <c r="D56" s="117"/>
      <c r="E56" s="121" t="s">
        <v>198</v>
      </c>
      <c r="F56" s="18"/>
      <c r="G56" s="500">
        <f t="shared" si="0"/>
        <v>0</v>
      </c>
      <c r="H56" s="141"/>
      <c r="I56" s="131"/>
    </row>
    <row r="57" spans="1:9" ht="16.5" customHeight="1" hidden="1">
      <c r="A57" s="130">
        <v>2121</v>
      </c>
      <c r="B57" s="61" t="s">
        <v>349</v>
      </c>
      <c r="C57" s="62">
        <v>2</v>
      </c>
      <c r="D57" s="118">
        <v>1</v>
      </c>
      <c r="E57" s="123" t="s">
        <v>32</v>
      </c>
      <c r="F57" s="20" t="s">
        <v>548</v>
      </c>
      <c r="G57" s="500">
        <f t="shared" si="0"/>
        <v>0</v>
      </c>
      <c r="H57" s="142"/>
      <c r="I57" s="132"/>
    </row>
    <row r="58" spans="1:9" ht="36" hidden="1">
      <c r="A58" s="130"/>
      <c r="B58" s="61"/>
      <c r="C58" s="62"/>
      <c r="D58" s="118"/>
      <c r="E58" s="121" t="s">
        <v>291</v>
      </c>
      <c r="F58" s="20"/>
      <c r="G58" s="500">
        <f t="shared" si="0"/>
        <v>0</v>
      </c>
      <c r="H58" s="142"/>
      <c r="I58" s="132"/>
    </row>
    <row r="59" spans="1:9" ht="15" hidden="1">
      <c r="A59" s="130"/>
      <c r="B59" s="61"/>
      <c r="C59" s="62"/>
      <c r="D59" s="118"/>
      <c r="E59" s="121" t="s">
        <v>292</v>
      </c>
      <c r="F59" s="20"/>
      <c r="G59" s="500">
        <f t="shared" si="0"/>
        <v>0</v>
      </c>
      <c r="H59" s="142"/>
      <c r="I59" s="132"/>
    </row>
    <row r="60" spans="1:9" ht="15" hidden="1">
      <c r="A60" s="130"/>
      <c r="B60" s="61"/>
      <c r="C60" s="62"/>
      <c r="D60" s="118"/>
      <c r="E60" s="121" t="s">
        <v>292</v>
      </c>
      <c r="F60" s="20"/>
      <c r="G60" s="500">
        <f t="shared" si="0"/>
        <v>0</v>
      </c>
      <c r="H60" s="142"/>
      <c r="I60" s="132"/>
    </row>
    <row r="61" spans="1:9" ht="28.5" hidden="1">
      <c r="A61" s="130">
        <v>2122</v>
      </c>
      <c r="B61" s="61" t="s">
        <v>349</v>
      </c>
      <c r="C61" s="62">
        <v>2</v>
      </c>
      <c r="D61" s="118">
        <v>2</v>
      </c>
      <c r="E61" s="121" t="s">
        <v>549</v>
      </c>
      <c r="F61" s="20" t="s">
        <v>550</v>
      </c>
      <c r="G61" s="500">
        <f t="shared" si="0"/>
        <v>0</v>
      </c>
      <c r="H61" s="142"/>
      <c r="I61" s="132"/>
    </row>
    <row r="62" spans="1:9" ht="36" hidden="1">
      <c r="A62" s="130"/>
      <c r="B62" s="61"/>
      <c r="C62" s="62"/>
      <c r="D62" s="118"/>
      <c r="E62" s="121" t="s">
        <v>291</v>
      </c>
      <c r="F62" s="20"/>
      <c r="G62" s="500">
        <f t="shared" si="0"/>
        <v>0</v>
      </c>
      <c r="H62" s="142"/>
      <c r="I62" s="132"/>
    </row>
    <row r="63" spans="1:9" ht="15" hidden="1">
      <c r="A63" s="130"/>
      <c r="B63" s="61"/>
      <c r="C63" s="62"/>
      <c r="D63" s="118"/>
      <c r="E63" s="121" t="s">
        <v>292</v>
      </c>
      <c r="F63" s="20"/>
      <c r="G63" s="500">
        <f t="shared" si="0"/>
        <v>0</v>
      </c>
      <c r="H63" s="142"/>
      <c r="I63" s="132"/>
    </row>
    <row r="64" spans="1:9" ht="15" hidden="1">
      <c r="A64" s="130"/>
      <c r="B64" s="61"/>
      <c r="C64" s="62"/>
      <c r="D64" s="118"/>
      <c r="E64" s="121" t="s">
        <v>292</v>
      </c>
      <c r="F64" s="20"/>
      <c r="G64" s="500">
        <f t="shared" si="0"/>
        <v>0</v>
      </c>
      <c r="H64" s="142"/>
      <c r="I64" s="132"/>
    </row>
    <row r="65" spans="1:9" ht="15" hidden="1">
      <c r="A65" s="130">
        <v>2130</v>
      </c>
      <c r="B65" s="58" t="s">
        <v>349</v>
      </c>
      <c r="C65" s="60">
        <v>3</v>
      </c>
      <c r="D65" s="117">
        <v>0</v>
      </c>
      <c r="E65" s="122" t="s">
        <v>551</v>
      </c>
      <c r="F65" s="22" t="s">
        <v>552</v>
      </c>
      <c r="G65" s="500">
        <f t="shared" si="0"/>
        <v>0</v>
      </c>
      <c r="H65" s="142"/>
      <c r="I65" s="132"/>
    </row>
    <row r="66" spans="1:9" s="19" customFormat="1" ht="10.5" customHeight="1" hidden="1">
      <c r="A66" s="130"/>
      <c r="B66" s="58"/>
      <c r="C66" s="60"/>
      <c r="D66" s="117"/>
      <c r="E66" s="121" t="s">
        <v>198</v>
      </c>
      <c r="F66" s="18"/>
      <c r="G66" s="500">
        <f t="shared" si="0"/>
        <v>0</v>
      </c>
      <c r="H66" s="141"/>
      <c r="I66" s="131"/>
    </row>
    <row r="67" spans="1:9" ht="24" hidden="1">
      <c r="A67" s="130">
        <v>2131</v>
      </c>
      <c r="B67" s="61" t="s">
        <v>349</v>
      </c>
      <c r="C67" s="62">
        <v>3</v>
      </c>
      <c r="D67" s="118">
        <v>1</v>
      </c>
      <c r="E67" s="121" t="s">
        <v>553</v>
      </c>
      <c r="F67" s="20" t="s">
        <v>554</v>
      </c>
      <c r="G67" s="500">
        <f t="shared" si="0"/>
        <v>0</v>
      </c>
      <c r="H67" s="142"/>
      <c r="I67" s="132"/>
    </row>
    <row r="68" spans="1:9" ht="36" hidden="1">
      <c r="A68" s="130"/>
      <c r="B68" s="61"/>
      <c r="C68" s="62"/>
      <c r="D68" s="118"/>
      <c r="E68" s="121" t="s">
        <v>291</v>
      </c>
      <c r="F68" s="20"/>
      <c r="G68" s="500">
        <f t="shared" si="0"/>
        <v>0</v>
      </c>
      <c r="H68" s="142"/>
      <c r="I68" s="132"/>
    </row>
    <row r="69" spans="1:9" ht="15" hidden="1">
      <c r="A69" s="130"/>
      <c r="B69" s="61"/>
      <c r="C69" s="62"/>
      <c r="D69" s="118"/>
      <c r="E69" s="121" t="s">
        <v>292</v>
      </c>
      <c r="F69" s="20"/>
      <c r="G69" s="500">
        <f aca="true" t="shared" si="1" ref="G69:G132">H69+I69</f>
        <v>0</v>
      </c>
      <c r="H69" s="142"/>
      <c r="I69" s="132"/>
    </row>
    <row r="70" spans="1:9" ht="15" hidden="1">
      <c r="A70" s="130"/>
      <c r="B70" s="61"/>
      <c r="C70" s="62"/>
      <c r="D70" s="118"/>
      <c r="E70" s="121" t="s">
        <v>292</v>
      </c>
      <c r="F70" s="20"/>
      <c r="G70" s="500">
        <f t="shared" si="1"/>
        <v>0</v>
      </c>
      <c r="H70" s="142"/>
      <c r="I70" s="132"/>
    </row>
    <row r="71" spans="1:9" ht="14.25" customHeight="1" hidden="1">
      <c r="A71" s="130">
        <v>2132</v>
      </c>
      <c r="B71" s="61" t="s">
        <v>349</v>
      </c>
      <c r="C71" s="62">
        <v>3</v>
      </c>
      <c r="D71" s="118">
        <v>2</v>
      </c>
      <c r="E71" s="121" t="s">
        <v>555</v>
      </c>
      <c r="F71" s="20" t="s">
        <v>556</v>
      </c>
      <c r="G71" s="500">
        <f t="shared" si="1"/>
        <v>0</v>
      </c>
      <c r="H71" s="142"/>
      <c r="I71" s="132"/>
    </row>
    <row r="72" spans="1:9" ht="36" hidden="1">
      <c r="A72" s="130"/>
      <c r="B72" s="61"/>
      <c r="C72" s="62"/>
      <c r="D72" s="118"/>
      <c r="E72" s="121" t="s">
        <v>291</v>
      </c>
      <c r="F72" s="20"/>
      <c r="G72" s="500">
        <f t="shared" si="1"/>
        <v>0</v>
      </c>
      <c r="H72" s="142"/>
      <c r="I72" s="132"/>
    </row>
    <row r="73" spans="1:9" ht="15" hidden="1">
      <c r="A73" s="130"/>
      <c r="B73" s="61"/>
      <c r="C73" s="62"/>
      <c r="D73" s="118"/>
      <c r="E73" s="121" t="s">
        <v>292</v>
      </c>
      <c r="F73" s="20"/>
      <c r="G73" s="500">
        <f t="shared" si="1"/>
        <v>0</v>
      </c>
      <c r="H73" s="142"/>
      <c r="I73" s="132"/>
    </row>
    <row r="74" spans="1:9" ht="15" hidden="1">
      <c r="A74" s="130"/>
      <c r="B74" s="61"/>
      <c r="C74" s="62"/>
      <c r="D74" s="118"/>
      <c r="E74" s="121" t="s">
        <v>292</v>
      </c>
      <c r="F74" s="20"/>
      <c r="G74" s="500">
        <f t="shared" si="1"/>
        <v>0</v>
      </c>
      <c r="H74" s="142"/>
      <c r="I74" s="132"/>
    </row>
    <row r="75" spans="1:9" ht="15" hidden="1">
      <c r="A75" s="130">
        <v>2133</v>
      </c>
      <c r="B75" s="61" t="s">
        <v>349</v>
      </c>
      <c r="C75" s="62">
        <v>3</v>
      </c>
      <c r="D75" s="118">
        <v>3</v>
      </c>
      <c r="E75" s="121" t="s">
        <v>557</v>
      </c>
      <c r="F75" s="20" t="s">
        <v>558</v>
      </c>
      <c r="G75" s="500">
        <f t="shared" si="1"/>
        <v>0</v>
      </c>
      <c r="H75" s="142"/>
      <c r="I75" s="132"/>
    </row>
    <row r="76" spans="1:9" ht="36" hidden="1">
      <c r="A76" s="130"/>
      <c r="B76" s="61"/>
      <c r="C76" s="62"/>
      <c r="D76" s="118"/>
      <c r="E76" s="121" t="s">
        <v>291</v>
      </c>
      <c r="F76" s="20"/>
      <c r="G76" s="500">
        <f t="shared" si="1"/>
        <v>0</v>
      </c>
      <c r="H76" s="142"/>
      <c r="I76" s="132"/>
    </row>
    <row r="77" spans="1:9" ht="15" hidden="1">
      <c r="A77" s="130"/>
      <c r="B77" s="61"/>
      <c r="C77" s="62"/>
      <c r="D77" s="118"/>
      <c r="E77" s="121" t="s">
        <v>292</v>
      </c>
      <c r="F77" s="20"/>
      <c r="G77" s="500">
        <f t="shared" si="1"/>
        <v>0</v>
      </c>
      <c r="H77" s="142"/>
      <c r="I77" s="132"/>
    </row>
    <row r="78" spans="1:9" ht="15" hidden="1">
      <c r="A78" s="130"/>
      <c r="B78" s="61"/>
      <c r="C78" s="62"/>
      <c r="D78" s="118"/>
      <c r="E78" s="121" t="s">
        <v>292</v>
      </c>
      <c r="F78" s="20"/>
      <c r="G78" s="500">
        <f t="shared" si="1"/>
        <v>0</v>
      </c>
      <c r="H78" s="142"/>
      <c r="I78" s="132"/>
    </row>
    <row r="79" spans="1:9" ht="12.75" customHeight="1" hidden="1">
      <c r="A79" s="130">
        <v>2140</v>
      </c>
      <c r="B79" s="58" t="s">
        <v>349</v>
      </c>
      <c r="C79" s="60">
        <v>4</v>
      </c>
      <c r="D79" s="117">
        <v>0</v>
      </c>
      <c r="E79" s="122" t="s">
        <v>559</v>
      </c>
      <c r="F79" s="18" t="s">
        <v>560</v>
      </c>
      <c r="G79" s="500">
        <f t="shared" si="1"/>
        <v>0</v>
      </c>
      <c r="H79" s="142"/>
      <c r="I79" s="132"/>
    </row>
    <row r="80" spans="1:9" s="19" customFormat="1" ht="10.5" customHeight="1" hidden="1">
      <c r="A80" s="130"/>
      <c r="B80" s="58"/>
      <c r="C80" s="60"/>
      <c r="D80" s="117"/>
      <c r="E80" s="121" t="s">
        <v>198</v>
      </c>
      <c r="F80" s="18"/>
      <c r="G80" s="500">
        <f t="shared" si="1"/>
        <v>0</v>
      </c>
      <c r="H80" s="141"/>
      <c r="I80" s="131"/>
    </row>
    <row r="81" spans="1:9" ht="15" hidden="1">
      <c r="A81" s="130">
        <v>2141</v>
      </c>
      <c r="B81" s="61" t="s">
        <v>349</v>
      </c>
      <c r="C81" s="62">
        <v>4</v>
      </c>
      <c r="D81" s="118">
        <v>1</v>
      </c>
      <c r="E81" s="121" t="s">
        <v>561</v>
      </c>
      <c r="F81" s="23" t="s">
        <v>562</v>
      </c>
      <c r="G81" s="500">
        <f t="shared" si="1"/>
        <v>0</v>
      </c>
      <c r="H81" s="142"/>
      <c r="I81" s="132"/>
    </row>
    <row r="82" spans="1:9" ht="36" hidden="1">
      <c r="A82" s="130"/>
      <c r="B82" s="61"/>
      <c r="C82" s="62"/>
      <c r="D82" s="118"/>
      <c r="E82" s="121" t="s">
        <v>291</v>
      </c>
      <c r="F82" s="20"/>
      <c r="G82" s="500">
        <f t="shared" si="1"/>
        <v>0</v>
      </c>
      <c r="H82" s="142"/>
      <c r="I82" s="132"/>
    </row>
    <row r="83" spans="1:9" ht="15" hidden="1">
      <c r="A83" s="130"/>
      <c r="B83" s="61"/>
      <c r="C83" s="62"/>
      <c r="D83" s="118"/>
      <c r="E83" s="121" t="s">
        <v>292</v>
      </c>
      <c r="F83" s="20"/>
      <c r="G83" s="500">
        <f t="shared" si="1"/>
        <v>0</v>
      </c>
      <c r="H83" s="142"/>
      <c r="I83" s="132"/>
    </row>
    <row r="84" spans="1:9" ht="15" hidden="1">
      <c r="A84" s="130"/>
      <c r="B84" s="61"/>
      <c r="C84" s="62"/>
      <c r="D84" s="118"/>
      <c r="E84" s="121" t="s">
        <v>292</v>
      </c>
      <c r="F84" s="20"/>
      <c r="G84" s="500">
        <f t="shared" si="1"/>
        <v>0</v>
      </c>
      <c r="H84" s="142"/>
      <c r="I84" s="132"/>
    </row>
    <row r="85" spans="1:9" ht="36" hidden="1">
      <c r="A85" s="130">
        <v>2150</v>
      </c>
      <c r="B85" s="58" t="s">
        <v>349</v>
      </c>
      <c r="C85" s="60">
        <v>5</v>
      </c>
      <c r="D85" s="117">
        <v>0</v>
      </c>
      <c r="E85" s="122" t="s">
        <v>563</v>
      </c>
      <c r="F85" s="18" t="s">
        <v>564</v>
      </c>
      <c r="G85" s="500">
        <f t="shared" si="1"/>
        <v>0</v>
      </c>
      <c r="H85" s="142"/>
      <c r="I85" s="132"/>
    </row>
    <row r="86" spans="1:9" s="19" customFormat="1" ht="10.5" customHeight="1" hidden="1">
      <c r="A86" s="130"/>
      <c r="B86" s="58"/>
      <c r="C86" s="60"/>
      <c r="D86" s="117"/>
      <c r="E86" s="121" t="s">
        <v>198</v>
      </c>
      <c r="F86" s="18"/>
      <c r="G86" s="500">
        <f t="shared" si="1"/>
        <v>0</v>
      </c>
      <c r="H86" s="141"/>
      <c r="I86" s="131"/>
    </row>
    <row r="87" spans="1:9" ht="24" hidden="1">
      <c r="A87" s="130">
        <v>2151</v>
      </c>
      <c r="B87" s="61" t="s">
        <v>349</v>
      </c>
      <c r="C87" s="62">
        <v>5</v>
      </c>
      <c r="D87" s="118">
        <v>1</v>
      </c>
      <c r="E87" s="121" t="s">
        <v>565</v>
      </c>
      <c r="F87" s="23" t="s">
        <v>566</v>
      </c>
      <c r="G87" s="500">
        <f t="shared" si="1"/>
        <v>0</v>
      </c>
      <c r="H87" s="142"/>
      <c r="I87" s="132"/>
    </row>
    <row r="88" spans="1:9" ht="36" hidden="1">
      <c r="A88" s="130"/>
      <c r="B88" s="61"/>
      <c r="C88" s="62"/>
      <c r="D88" s="118"/>
      <c r="E88" s="121" t="s">
        <v>291</v>
      </c>
      <c r="F88" s="20"/>
      <c r="G88" s="500">
        <f t="shared" si="1"/>
        <v>0</v>
      </c>
      <c r="H88" s="142"/>
      <c r="I88" s="132"/>
    </row>
    <row r="89" spans="1:9" ht="15" hidden="1">
      <c r="A89" s="130"/>
      <c r="B89" s="61"/>
      <c r="C89" s="62"/>
      <c r="D89" s="118"/>
      <c r="E89" s="121" t="s">
        <v>292</v>
      </c>
      <c r="F89" s="20"/>
      <c r="G89" s="500">
        <f t="shared" si="1"/>
        <v>0</v>
      </c>
      <c r="H89" s="142"/>
      <c r="I89" s="132"/>
    </row>
    <row r="90" spans="1:9" ht="15" hidden="1">
      <c r="A90" s="130"/>
      <c r="B90" s="61"/>
      <c r="C90" s="62"/>
      <c r="D90" s="118"/>
      <c r="E90" s="121" t="s">
        <v>292</v>
      </c>
      <c r="F90" s="20"/>
      <c r="G90" s="500">
        <f t="shared" si="1"/>
        <v>0</v>
      </c>
      <c r="H90" s="142"/>
      <c r="I90" s="132"/>
    </row>
    <row r="91" spans="1:9" ht="28.5" hidden="1">
      <c r="A91" s="130">
        <v>2160</v>
      </c>
      <c r="B91" s="58" t="s">
        <v>349</v>
      </c>
      <c r="C91" s="60">
        <v>6</v>
      </c>
      <c r="D91" s="117">
        <v>0</v>
      </c>
      <c r="E91" s="122" t="s">
        <v>567</v>
      </c>
      <c r="F91" s="18" t="s">
        <v>568</v>
      </c>
      <c r="G91" s="500">
        <f t="shared" si="1"/>
        <v>0</v>
      </c>
      <c r="H91" s="142"/>
      <c r="I91" s="132"/>
    </row>
    <row r="92" spans="1:9" s="19" customFormat="1" ht="10.5" customHeight="1" hidden="1">
      <c r="A92" s="130"/>
      <c r="B92" s="58"/>
      <c r="C92" s="60"/>
      <c r="D92" s="117"/>
      <c r="E92" s="121" t="s">
        <v>198</v>
      </c>
      <c r="F92" s="18"/>
      <c r="G92" s="500">
        <f t="shared" si="1"/>
        <v>0</v>
      </c>
      <c r="H92" s="141"/>
      <c r="I92" s="131"/>
    </row>
    <row r="93" spans="1:9" ht="24" hidden="1">
      <c r="A93" s="130">
        <v>2161</v>
      </c>
      <c r="B93" s="61" t="s">
        <v>349</v>
      </c>
      <c r="C93" s="62">
        <v>6</v>
      </c>
      <c r="D93" s="118">
        <v>1</v>
      </c>
      <c r="E93" s="121" t="s">
        <v>569</v>
      </c>
      <c r="F93" s="20" t="s">
        <v>570</v>
      </c>
      <c r="G93" s="500">
        <f t="shared" si="1"/>
        <v>0</v>
      </c>
      <c r="H93" s="142"/>
      <c r="I93" s="132"/>
    </row>
    <row r="94" spans="1:9" ht="36" hidden="1">
      <c r="A94" s="130"/>
      <c r="B94" s="61"/>
      <c r="C94" s="62"/>
      <c r="D94" s="118"/>
      <c r="E94" s="121" t="s">
        <v>291</v>
      </c>
      <c r="F94" s="20"/>
      <c r="G94" s="500">
        <f t="shared" si="1"/>
        <v>0</v>
      </c>
      <c r="H94" s="142"/>
      <c r="I94" s="132"/>
    </row>
    <row r="95" spans="1:9" ht="15" hidden="1">
      <c r="A95" s="130"/>
      <c r="B95" s="61"/>
      <c r="C95" s="62"/>
      <c r="D95" s="118"/>
      <c r="E95" s="121" t="s">
        <v>292</v>
      </c>
      <c r="F95" s="20"/>
      <c r="G95" s="500">
        <f t="shared" si="1"/>
        <v>0</v>
      </c>
      <c r="H95" s="142"/>
      <c r="I95" s="132"/>
    </row>
    <row r="96" spans="1:9" ht="15" hidden="1">
      <c r="A96" s="130"/>
      <c r="B96" s="61"/>
      <c r="C96" s="62"/>
      <c r="D96" s="118"/>
      <c r="E96" s="121" t="s">
        <v>292</v>
      </c>
      <c r="F96" s="20"/>
      <c r="G96" s="500">
        <f t="shared" si="1"/>
        <v>0</v>
      </c>
      <c r="H96" s="142"/>
      <c r="I96" s="132"/>
    </row>
    <row r="97" spans="1:9" ht="15" hidden="1">
      <c r="A97" s="130">
        <v>2170</v>
      </c>
      <c r="B97" s="58" t="s">
        <v>349</v>
      </c>
      <c r="C97" s="60">
        <v>7</v>
      </c>
      <c r="D97" s="117">
        <v>0</v>
      </c>
      <c r="E97" s="122" t="s">
        <v>399</v>
      </c>
      <c r="F97" s="20"/>
      <c r="G97" s="500">
        <f t="shared" si="1"/>
        <v>0</v>
      </c>
      <c r="H97" s="142"/>
      <c r="I97" s="132"/>
    </row>
    <row r="98" spans="1:9" s="19" customFormat="1" ht="10.5" customHeight="1" hidden="1">
      <c r="A98" s="130"/>
      <c r="B98" s="58"/>
      <c r="C98" s="60"/>
      <c r="D98" s="117"/>
      <c r="E98" s="121" t="s">
        <v>198</v>
      </c>
      <c r="F98" s="18"/>
      <c r="G98" s="500">
        <f t="shared" si="1"/>
        <v>0</v>
      </c>
      <c r="H98" s="141"/>
      <c r="I98" s="131"/>
    </row>
    <row r="99" spans="1:9" ht="15" hidden="1">
      <c r="A99" s="130">
        <v>2171</v>
      </c>
      <c r="B99" s="61" t="s">
        <v>349</v>
      </c>
      <c r="C99" s="62">
        <v>7</v>
      </c>
      <c r="D99" s="118">
        <v>1</v>
      </c>
      <c r="E99" s="121" t="s">
        <v>399</v>
      </c>
      <c r="F99" s="20"/>
      <c r="G99" s="500">
        <f t="shared" si="1"/>
        <v>0</v>
      </c>
      <c r="H99" s="142"/>
      <c r="I99" s="132"/>
    </row>
    <row r="100" spans="1:9" ht="36" hidden="1">
      <c r="A100" s="130"/>
      <c r="B100" s="61"/>
      <c r="C100" s="62"/>
      <c r="D100" s="118"/>
      <c r="E100" s="121" t="s">
        <v>291</v>
      </c>
      <c r="F100" s="20"/>
      <c r="G100" s="500">
        <f t="shared" si="1"/>
        <v>0</v>
      </c>
      <c r="H100" s="142"/>
      <c r="I100" s="132"/>
    </row>
    <row r="101" spans="1:9" ht="15" hidden="1">
      <c r="A101" s="130"/>
      <c r="B101" s="61"/>
      <c r="C101" s="62"/>
      <c r="D101" s="118"/>
      <c r="E101" s="121" t="s">
        <v>292</v>
      </c>
      <c r="F101" s="20"/>
      <c r="G101" s="500">
        <f t="shared" si="1"/>
        <v>0</v>
      </c>
      <c r="H101" s="142"/>
      <c r="I101" s="132"/>
    </row>
    <row r="102" spans="1:9" ht="15" hidden="1">
      <c r="A102" s="130"/>
      <c r="B102" s="61"/>
      <c r="C102" s="62"/>
      <c r="D102" s="118"/>
      <c r="E102" s="121" t="s">
        <v>292</v>
      </c>
      <c r="F102" s="20"/>
      <c r="G102" s="500">
        <f t="shared" si="1"/>
        <v>0</v>
      </c>
      <c r="H102" s="142"/>
      <c r="I102" s="132"/>
    </row>
    <row r="103" spans="1:9" ht="29.25" customHeight="1" hidden="1">
      <c r="A103" s="130">
        <v>2180</v>
      </c>
      <c r="B103" s="58" t="s">
        <v>349</v>
      </c>
      <c r="C103" s="60">
        <v>8</v>
      </c>
      <c r="D103" s="117">
        <v>0</v>
      </c>
      <c r="E103" s="122" t="s">
        <v>571</v>
      </c>
      <c r="F103" s="18" t="s">
        <v>572</v>
      </c>
      <c r="G103" s="500">
        <f t="shared" si="1"/>
        <v>0</v>
      </c>
      <c r="H103" s="142"/>
      <c r="I103" s="132"/>
    </row>
    <row r="104" spans="1:9" s="19" customFormat="1" ht="10.5" customHeight="1" hidden="1">
      <c r="A104" s="130"/>
      <c r="B104" s="58"/>
      <c r="C104" s="60"/>
      <c r="D104" s="117"/>
      <c r="E104" s="121" t="s">
        <v>198</v>
      </c>
      <c r="F104" s="18"/>
      <c r="G104" s="500">
        <f t="shared" si="1"/>
        <v>0</v>
      </c>
      <c r="H104" s="141"/>
      <c r="I104" s="131"/>
    </row>
    <row r="105" spans="1:9" ht="28.5" hidden="1">
      <c r="A105" s="130">
        <v>2181</v>
      </c>
      <c r="B105" s="61" t="s">
        <v>349</v>
      </c>
      <c r="C105" s="62">
        <v>8</v>
      </c>
      <c r="D105" s="118">
        <v>1</v>
      </c>
      <c r="E105" s="121" t="s">
        <v>571</v>
      </c>
      <c r="F105" s="23" t="s">
        <v>573</v>
      </c>
      <c r="G105" s="500">
        <f t="shared" si="1"/>
        <v>0</v>
      </c>
      <c r="H105" s="142"/>
      <c r="I105" s="132"/>
    </row>
    <row r="106" spans="1:9" ht="15" hidden="1">
      <c r="A106" s="130"/>
      <c r="B106" s="61"/>
      <c r="C106" s="62"/>
      <c r="D106" s="118"/>
      <c r="E106" s="189" t="s">
        <v>198</v>
      </c>
      <c r="F106" s="23"/>
      <c r="G106" s="500">
        <f t="shared" si="1"/>
        <v>0</v>
      </c>
      <c r="H106" s="142"/>
      <c r="I106" s="132"/>
    </row>
    <row r="107" spans="1:9" ht="15" hidden="1">
      <c r="A107" s="130">
        <v>2182</v>
      </c>
      <c r="B107" s="61" t="s">
        <v>349</v>
      </c>
      <c r="C107" s="62">
        <v>8</v>
      </c>
      <c r="D107" s="118">
        <v>1</v>
      </c>
      <c r="E107" s="189" t="s">
        <v>206</v>
      </c>
      <c r="F107" s="23"/>
      <c r="G107" s="500">
        <f t="shared" si="1"/>
        <v>0</v>
      </c>
      <c r="H107" s="142"/>
      <c r="I107" s="132"/>
    </row>
    <row r="108" spans="1:9" ht="15" hidden="1">
      <c r="A108" s="130">
        <v>2183</v>
      </c>
      <c r="B108" s="61" t="s">
        <v>349</v>
      </c>
      <c r="C108" s="62">
        <v>8</v>
      </c>
      <c r="D108" s="118">
        <v>1</v>
      </c>
      <c r="E108" s="189" t="s">
        <v>207</v>
      </c>
      <c r="F108" s="23"/>
      <c r="G108" s="500">
        <f t="shared" si="1"/>
        <v>0</v>
      </c>
      <c r="H108" s="142"/>
      <c r="I108" s="132"/>
    </row>
    <row r="109" spans="1:9" ht="24" hidden="1">
      <c r="A109" s="130">
        <v>2184</v>
      </c>
      <c r="B109" s="61" t="s">
        <v>349</v>
      </c>
      <c r="C109" s="62">
        <v>8</v>
      </c>
      <c r="D109" s="118">
        <v>1</v>
      </c>
      <c r="E109" s="189" t="s">
        <v>212</v>
      </c>
      <c r="F109" s="23"/>
      <c r="G109" s="500">
        <f t="shared" si="1"/>
        <v>0</v>
      </c>
      <c r="H109" s="142"/>
      <c r="I109" s="132"/>
    </row>
    <row r="110" spans="1:9" ht="36" hidden="1">
      <c r="A110" s="130"/>
      <c r="B110" s="61"/>
      <c r="C110" s="62"/>
      <c r="D110" s="118"/>
      <c r="E110" s="121" t="s">
        <v>291</v>
      </c>
      <c r="F110" s="20"/>
      <c r="G110" s="500">
        <f t="shared" si="1"/>
        <v>0</v>
      </c>
      <c r="H110" s="142"/>
      <c r="I110" s="132"/>
    </row>
    <row r="111" spans="1:9" ht="15" hidden="1">
      <c r="A111" s="130"/>
      <c r="B111" s="61"/>
      <c r="C111" s="62"/>
      <c r="D111" s="118"/>
      <c r="E111" s="121" t="s">
        <v>292</v>
      </c>
      <c r="F111" s="20"/>
      <c r="G111" s="500">
        <f t="shared" si="1"/>
        <v>0</v>
      </c>
      <c r="H111" s="142"/>
      <c r="I111" s="132"/>
    </row>
    <row r="112" spans="1:9" ht="15" hidden="1">
      <c r="A112" s="130"/>
      <c r="B112" s="61"/>
      <c r="C112" s="62"/>
      <c r="D112" s="118"/>
      <c r="E112" s="121" t="s">
        <v>292</v>
      </c>
      <c r="F112" s="20"/>
      <c r="G112" s="500">
        <f t="shared" si="1"/>
        <v>0</v>
      </c>
      <c r="H112" s="142"/>
      <c r="I112" s="132"/>
    </row>
    <row r="113" spans="1:9" ht="15" hidden="1">
      <c r="A113" s="130">
        <v>2185</v>
      </c>
      <c r="B113" s="61" t="s">
        <v>358</v>
      </c>
      <c r="C113" s="62">
        <v>8</v>
      </c>
      <c r="D113" s="118">
        <v>1</v>
      </c>
      <c r="E113" s="189"/>
      <c r="F113" s="23"/>
      <c r="G113" s="500">
        <f t="shared" si="1"/>
        <v>0</v>
      </c>
      <c r="H113" s="142"/>
      <c r="I113" s="132"/>
    </row>
    <row r="114" spans="1:9" s="157" customFormat="1" ht="40.5" customHeight="1" hidden="1">
      <c r="A114" s="153">
        <v>2200</v>
      </c>
      <c r="B114" s="58" t="s">
        <v>350</v>
      </c>
      <c r="C114" s="60">
        <v>0</v>
      </c>
      <c r="D114" s="117">
        <v>0</v>
      </c>
      <c r="E114" s="145" t="s">
        <v>35</v>
      </c>
      <c r="F114" s="154" t="s">
        <v>574</v>
      </c>
      <c r="G114" s="500">
        <f t="shared" si="1"/>
        <v>0</v>
      </c>
      <c r="H114" s="155"/>
      <c r="I114" s="156"/>
    </row>
    <row r="115" spans="1:9" ht="11.25" customHeight="1" hidden="1">
      <c r="A115" s="128"/>
      <c r="B115" s="58"/>
      <c r="C115" s="59"/>
      <c r="D115" s="116"/>
      <c r="E115" s="121" t="s">
        <v>197</v>
      </c>
      <c r="F115" s="17"/>
      <c r="G115" s="500">
        <f t="shared" si="1"/>
        <v>0</v>
      </c>
      <c r="H115" s="140"/>
      <c r="I115" s="129"/>
    </row>
    <row r="116" spans="1:9" ht="15" hidden="1">
      <c r="A116" s="130">
        <v>2210</v>
      </c>
      <c r="B116" s="58" t="s">
        <v>350</v>
      </c>
      <c r="C116" s="62">
        <v>1</v>
      </c>
      <c r="D116" s="118">
        <v>0</v>
      </c>
      <c r="E116" s="122" t="s">
        <v>575</v>
      </c>
      <c r="F116" s="24" t="s">
        <v>576</v>
      </c>
      <c r="G116" s="500">
        <f t="shared" si="1"/>
        <v>0</v>
      </c>
      <c r="H116" s="142"/>
      <c r="I116" s="132"/>
    </row>
    <row r="117" spans="1:9" s="19" customFormat="1" ht="10.5" customHeight="1" hidden="1">
      <c r="A117" s="130"/>
      <c r="B117" s="58"/>
      <c r="C117" s="60"/>
      <c r="D117" s="117"/>
      <c r="E117" s="121" t="s">
        <v>198</v>
      </c>
      <c r="F117" s="18"/>
      <c r="G117" s="500">
        <f t="shared" si="1"/>
        <v>0</v>
      </c>
      <c r="H117" s="141"/>
      <c r="I117" s="131"/>
    </row>
    <row r="118" spans="1:9" ht="15" hidden="1">
      <c r="A118" s="130">
        <v>2211</v>
      </c>
      <c r="B118" s="61" t="s">
        <v>350</v>
      </c>
      <c r="C118" s="62">
        <v>1</v>
      </c>
      <c r="D118" s="118">
        <v>1</v>
      </c>
      <c r="E118" s="121" t="s">
        <v>577</v>
      </c>
      <c r="F118" s="23" t="s">
        <v>578</v>
      </c>
      <c r="G118" s="500">
        <f t="shared" si="1"/>
        <v>0</v>
      </c>
      <c r="H118" s="142"/>
      <c r="I118" s="132"/>
    </row>
    <row r="119" spans="1:9" ht="36" hidden="1">
      <c r="A119" s="130"/>
      <c r="B119" s="61"/>
      <c r="C119" s="62"/>
      <c r="D119" s="118"/>
      <c r="E119" s="121" t="s">
        <v>291</v>
      </c>
      <c r="F119" s="20"/>
      <c r="G119" s="500">
        <f t="shared" si="1"/>
        <v>0</v>
      </c>
      <c r="H119" s="142"/>
      <c r="I119" s="132"/>
    </row>
    <row r="120" spans="1:9" ht="15" hidden="1">
      <c r="A120" s="130"/>
      <c r="B120" s="61"/>
      <c r="C120" s="62"/>
      <c r="D120" s="118"/>
      <c r="E120" s="121" t="s">
        <v>292</v>
      </c>
      <c r="F120" s="20"/>
      <c r="G120" s="500">
        <f t="shared" si="1"/>
        <v>0</v>
      </c>
      <c r="H120" s="142"/>
      <c r="I120" s="132"/>
    </row>
    <row r="121" spans="1:9" ht="15" hidden="1">
      <c r="A121" s="130"/>
      <c r="B121" s="61"/>
      <c r="C121" s="62"/>
      <c r="D121" s="118"/>
      <c r="E121" s="121" t="s">
        <v>292</v>
      </c>
      <c r="F121" s="20"/>
      <c r="G121" s="500">
        <f t="shared" si="1"/>
        <v>0</v>
      </c>
      <c r="H121" s="142"/>
      <c r="I121" s="132"/>
    </row>
    <row r="122" spans="1:9" ht="15" hidden="1">
      <c r="A122" s="130">
        <v>2220</v>
      </c>
      <c r="B122" s="58" t="s">
        <v>350</v>
      </c>
      <c r="C122" s="60">
        <v>2</v>
      </c>
      <c r="D122" s="117">
        <v>0</v>
      </c>
      <c r="E122" s="122" t="s">
        <v>579</v>
      </c>
      <c r="F122" s="24" t="s">
        <v>580</v>
      </c>
      <c r="G122" s="500">
        <f t="shared" si="1"/>
        <v>0</v>
      </c>
      <c r="H122" s="142"/>
      <c r="I122" s="132"/>
    </row>
    <row r="123" spans="1:9" s="19" customFormat="1" ht="10.5" customHeight="1" hidden="1">
      <c r="A123" s="130"/>
      <c r="B123" s="58"/>
      <c r="C123" s="60"/>
      <c r="D123" s="117"/>
      <c r="E123" s="121" t="s">
        <v>198</v>
      </c>
      <c r="F123" s="18"/>
      <c r="G123" s="500">
        <f t="shared" si="1"/>
        <v>0</v>
      </c>
      <c r="H123" s="141"/>
      <c r="I123" s="131"/>
    </row>
    <row r="124" spans="1:9" ht="15" hidden="1">
      <c r="A124" s="130">
        <v>2221</v>
      </c>
      <c r="B124" s="61" t="s">
        <v>350</v>
      </c>
      <c r="C124" s="62">
        <v>2</v>
      </c>
      <c r="D124" s="118">
        <v>1</v>
      </c>
      <c r="E124" s="121" t="s">
        <v>581</v>
      </c>
      <c r="F124" s="23" t="s">
        <v>582</v>
      </c>
      <c r="G124" s="500">
        <f t="shared" si="1"/>
        <v>0</v>
      </c>
      <c r="H124" s="142"/>
      <c r="I124" s="132"/>
    </row>
    <row r="125" spans="1:9" ht="36" hidden="1">
      <c r="A125" s="130"/>
      <c r="B125" s="61"/>
      <c r="C125" s="62"/>
      <c r="D125" s="118"/>
      <c r="E125" s="121" t="s">
        <v>291</v>
      </c>
      <c r="F125" s="20"/>
      <c r="G125" s="500">
        <f t="shared" si="1"/>
        <v>0</v>
      </c>
      <c r="H125" s="142"/>
      <c r="I125" s="132"/>
    </row>
    <row r="126" spans="1:9" ht="15" hidden="1">
      <c r="A126" s="130"/>
      <c r="B126" s="61"/>
      <c r="C126" s="62"/>
      <c r="D126" s="118"/>
      <c r="E126" s="121" t="s">
        <v>292</v>
      </c>
      <c r="F126" s="20"/>
      <c r="G126" s="500">
        <f t="shared" si="1"/>
        <v>0</v>
      </c>
      <c r="H126" s="142"/>
      <c r="I126" s="132"/>
    </row>
    <row r="127" spans="1:9" ht="15" hidden="1">
      <c r="A127" s="130"/>
      <c r="B127" s="61"/>
      <c r="C127" s="62"/>
      <c r="D127" s="118"/>
      <c r="E127" s="121" t="s">
        <v>292</v>
      </c>
      <c r="F127" s="20"/>
      <c r="G127" s="500">
        <f t="shared" si="1"/>
        <v>0</v>
      </c>
      <c r="H127" s="142"/>
      <c r="I127" s="132"/>
    </row>
    <row r="128" spans="1:9" ht="15" hidden="1">
      <c r="A128" s="130">
        <v>2230</v>
      </c>
      <c r="B128" s="58" t="s">
        <v>350</v>
      </c>
      <c r="C128" s="62">
        <v>3</v>
      </c>
      <c r="D128" s="118">
        <v>0</v>
      </c>
      <c r="E128" s="122" t="s">
        <v>583</v>
      </c>
      <c r="F128" s="24" t="s">
        <v>584</v>
      </c>
      <c r="G128" s="500">
        <f t="shared" si="1"/>
        <v>0</v>
      </c>
      <c r="H128" s="142"/>
      <c r="I128" s="132"/>
    </row>
    <row r="129" spans="1:9" s="19" customFormat="1" ht="10.5" customHeight="1" hidden="1">
      <c r="A129" s="130"/>
      <c r="B129" s="58"/>
      <c r="C129" s="60"/>
      <c r="D129" s="117"/>
      <c r="E129" s="121" t="s">
        <v>198</v>
      </c>
      <c r="F129" s="18"/>
      <c r="G129" s="500">
        <f t="shared" si="1"/>
        <v>0</v>
      </c>
      <c r="H129" s="141"/>
      <c r="I129" s="131"/>
    </row>
    <row r="130" spans="1:9" ht="15" hidden="1">
      <c r="A130" s="130">
        <v>2231</v>
      </c>
      <c r="B130" s="61" t="s">
        <v>350</v>
      </c>
      <c r="C130" s="62">
        <v>3</v>
      </c>
      <c r="D130" s="118">
        <v>1</v>
      </c>
      <c r="E130" s="121" t="s">
        <v>585</v>
      </c>
      <c r="F130" s="23" t="s">
        <v>586</v>
      </c>
      <c r="G130" s="500">
        <f t="shared" si="1"/>
        <v>0</v>
      </c>
      <c r="H130" s="142"/>
      <c r="I130" s="132"/>
    </row>
    <row r="131" spans="1:9" ht="36" hidden="1">
      <c r="A131" s="130"/>
      <c r="B131" s="61"/>
      <c r="C131" s="62"/>
      <c r="D131" s="118"/>
      <c r="E131" s="121" t="s">
        <v>291</v>
      </c>
      <c r="F131" s="20"/>
      <c r="G131" s="500">
        <f t="shared" si="1"/>
        <v>0</v>
      </c>
      <c r="H131" s="142"/>
      <c r="I131" s="132"/>
    </row>
    <row r="132" spans="1:9" ht="15" hidden="1">
      <c r="A132" s="130"/>
      <c r="B132" s="61"/>
      <c r="C132" s="62"/>
      <c r="D132" s="118"/>
      <c r="E132" s="121" t="s">
        <v>292</v>
      </c>
      <c r="F132" s="20"/>
      <c r="G132" s="500">
        <f t="shared" si="1"/>
        <v>0</v>
      </c>
      <c r="H132" s="142"/>
      <c r="I132" s="132"/>
    </row>
    <row r="133" spans="1:9" ht="15" hidden="1">
      <c r="A133" s="130"/>
      <c r="B133" s="61"/>
      <c r="C133" s="62"/>
      <c r="D133" s="118"/>
      <c r="E133" s="121" t="s">
        <v>292</v>
      </c>
      <c r="F133" s="20"/>
      <c r="G133" s="500">
        <f aca="true" t="shared" si="2" ref="G133:G196">H133+I133</f>
        <v>0</v>
      </c>
      <c r="H133" s="142"/>
      <c r="I133" s="132"/>
    </row>
    <row r="134" spans="1:9" ht="24" hidden="1">
      <c r="A134" s="130">
        <v>2240</v>
      </c>
      <c r="B134" s="58" t="s">
        <v>350</v>
      </c>
      <c r="C134" s="60">
        <v>4</v>
      </c>
      <c r="D134" s="117">
        <v>0</v>
      </c>
      <c r="E134" s="122" t="s">
        <v>587</v>
      </c>
      <c r="F134" s="18" t="s">
        <v>588</v>
      </c>
      <c r="G134" s="500">
        <f t="shared" si="2"/>
        <v>0</v>
      </c>
      <c r="H134" s="142"/>
      <c r="I134" s="132"/>
    </row>
    <row r="135" spans="1:9" s="19" customFormat="1" ht="10.5" customHeight="1" hidden="1">
      <c r="A135" s="130"/>
      <c r="B135" s="58"/>
      <c r="C135" s="60"/>
      <c r="D135" s="117"/>
      <c r="E135" s="121" t="s">
        <v>198</v>
      </c>
      <c r="F135" s="18"/>
      <c r="G135" s="500">
        <f t="shared" si="2"/>
        <v>0</v>
      </c>
      <c r="H135" s="141"/>
      <c r="I135" s="131"/>
    </row>
    <row r="136" spans="1:9" ht="24" hidden="1">
      <c r="A136" s="130">
        <v>2241</v>
      </c>
      <c r="B136" s="61" t="s">
        <v>350</v>
      </c>
      <c r="C136" s="62">
        <v>4</v>
      </c>
      <c r="D136" s="118">
        <v>1</v>
      </c>
      <c r="E136" s="121" t="s">
        <v>587</v>
      </c>
      <c r="F136" s="23" t="s">
        <v>588</v>
      </c>
      <c r="G136" s="500">
        <f t="shared" si="2"/>
        <v>0</v>
      </c>
      <c r="H136" s="142"/>
      <c r="I136" s="132"/>
    </row>
    <row r="137" spans="1:9" s="19" customFormat="1" ht="10.5" customHeight="1" hidden="1">
      <c r="A137" s="130"/>
      <c r="B137" s="58"/>
      <c r="C137" s="60"/>
      <c r="D137" s="117"/>
      <c r="E137" s="121" t="s">
        <v>198</v>
      </c>
      <c r="F137" s="18"/>
      <c r="G137" s="500">
        <f t="shared" si="2"/>
        <v>0</v>
      </c>
      <c r="H137" s="141"/>
      <c r="I137" s="131"/>
    </row>
    <row r="138" spans="1:9" ht="15" hidden="1">
      <c r="A138" s="130">
        <v>2250</v>
      </c>
      <c r="B138" s="58" t="s">
        <v>350</v>
      </c>
      <c r="C138" s="60">
        <v>5</v>
      </c>
      <c r="D138" s="117">
        <v>0</v>
      </c>
      <c r="E138" s="122" t="s">
        <v>589</v>
      </c>
      <c r="F138" s="18" t="s">
        <v>590</v>
      </c>
      <c r="G138" s="500">
        <f t="shared" si="2"/>
        <v>0</v>
      </c>
      <c r="H138" s="142"/>
      <c r="I138" s="132"/>
    </row>
    <row r="139" spans="1:9" s="19" customFormat="1" ht="10.5" customHeight="1" hidden="1">
      <c r="A139" s="130"/>
      <c r="B139" s="58"/>
      <c r="C139" s="60"/>
      <c r="D139" s="117"/>
      <c r="E139" s="121" t="s">
        <v>198</v>
      </c>
      <c r="F139" s="18"/>
      <c r="G139" s="500">
        <f t="shared" si="2"/>
        <v>0</v>
      </c>
      <c r="H139" s="141"/>
      <c r="I139" s="131"/>
    </row>
    <row r="140" spans="1:9" ht="15" hidden="1">
      <c r="A140" s="130">
        <v>2251</v>
      </c>
      <c r="B140" s="61" t="s">
        <v>350</v>
      </c>
      <c r="C140" s="62">
        <v>5</v>
      </c>
      <c r="D140" s="118">
        <v>1</v>
      </c>
      <c r="E140" s="121" t="s">
        <v>589</v>
      </c>
      <c r="F140" s="23" t="s">
        <v>591</v>
      </c>
      <c r="G140" s="500">
        <f t="shared" si="2"/>
        <v>0</v>
      </c>
      <c r="H140" s="142"/>
      <c r="I140" s="132"/>
    </row>
    <row r="141" spans="1:9" ht="36" hidden="1">
      <c r="A141" s="130"/>
      <c r="B141" s="61"/>
      <c r="C141" s="62"/>
      <c r="D141" s="118"/>
      <c r="E141" s="121" t="s">
        <v>291</v>
      </c>
      <c r="F141" s="20"/>
      <c r="G141" s="500">
        <f t="shared" si="2"/>
        <v>0</v>
      </c>
      <c r="H141" s="142"/>
      <c r="I141" s="132"/>
    </row>
    <row r="142" spans="1:9" ht="15" hidden="1">
      <c r="A142" s="130"/>
      <c r="B142" s="61"/>
      <c r="C142" s="62"/>
      <c r="D142" s="118"/>
      <c r="E142" s="121" t="s">
        <v>292</v>
      </c>
      <c r="F142" s="20"/>
      <c r="G142" s="500">
        <f t="shared" si="2"/>
        <v>0</v>
      </c>
      <c r="H142" s="142"/>
      <c r="I142" s="132"/>
    </row>
    <row r="143" spans="1:9" ht="15" hidden="1">
      <c r="A143" s="130"/>
      <c r="B143" s="61"/>
      <c r="C143" s="62"/>
      <c r="D143" s="118"/>
      <c r="E143" s="121" t="s">
        <v>292</v>
      </c>
      <c r="F143" s="20"/>
      <c r="G143" s="500">
        <f t="shared" si="2"/>
        <v>0</v>
      </c>
      <c r="H143" s="142"/>
      <c r="I143" s="132"/>
    </row>
    <row r="144" spans="1:9" s="157" customFormat="1" ht="58.5" customHeight="1" hidden="1">
      <c r="A144" s="153">
        <v>2300</v>
      </c>
      <c r="B144" s="63" t="s">
        <v>351</v>
      </c>
      <c r="C144" s="60">
        <v>0</v>
      </c>
      <c r="D144" s="117">
        <v>0</v>
      </c>
      <c r="E144" s="161" t="s">
        <v>36</v>
      </c>
      <c r="F144" s="154" t="s">
        <v>592</v>
      </c>
      <c r="G144" s="500">
        <f t="shared" si="2"/>
        <v>0</v>
      </c>
      <c r="H144" s="155"/>
      <c r="I144" s="156"/>
    </row>
    <row r="145" spans="1:9" ht="11.25" customHeight="1" hidden="1">
      <c r="A145" s="128"/>
      <c r="B145" s="58"/>
      <c r="C145" s="59"/>
      <c r="D145" s="116"/>
      <c r="E145" s="121" t="s">
        <v>197</v>
      </c>
      <c r="F145" s="17"/>
      <c r="G145" s="500">
        <f t="shared" si="2"/>
        <v>0</v>
      </c>
      <c r="H145" s="140"/>
      <c r="I145" s="129"/>
    </row>
    <row r="146" spans="1:9" ht="15" hidden="1">
      <c r="A146" s="130">
        <v>2310</v>
      </c>
      <c r="B146" s="63" t="s">
        <v>351</v>
      </c>
      <c r="C146" s="60">
        <v>1</v>
      </c>
      <c r="D146" s="117">
        <v>0</v>
      </c>
      <c r="E146" s="122" t="s">
        <v>119</v>
      </c>
      <c r="F146" s="18" t="s">
        <v>594</v>
      </c>
      <c r="G146" s="500">
        <f t="shared" si="2"/>
        <v>0</v>
      </c>
      <c r="H146" s="142"/>
      <c r="I146" s="132"/>
    </row>
    <row r="147" spans="1:9" s="19" customFormat="1" ht="10.5" customHeight="1" hidden="1">
      <c r="A147" s="130"/>
      <c r="B147" s="58"/>
      <c r="C147" s="60"/>
      <c r="D147" s="117"/>
      <c r="E147" s="121" t="s">
        <v>198</v>
      </c>
      <c r="F147" s="18"/>
      <c r="G147" s="500">
        <f t="shared" si="2"/>
        <v>0</v>
      </c>
      <c r="H147" s="141"/>
      <c r="I147" s="131"/>
    </row>
    <row r="148" spans="1:9" ht="15" hidden="1">
      <c r="A148" s="130">
        <v>2311</v>
      </c>
      <c r="B148" s="64" t="s">
        <v>351</v>
      </c>
      <c r="C148" s="62">
        <v>1</v>
      </c>
      <c r="D148" s="118">
        <v>1</v>
      </c>
      <c r="E148" s="121" t="s">
        <v>593</v>
      </c>
      <c r="F148" s="23" t="s">
        <v>595</v>
      </c>
      <c r="G148" s="500">
        <f t="shared" si="2"/>
        <v>0</v>
      </c>
      <c r="H148" s="142"/>
      <c r="I148" s="132"/>
    </row>
    <row r="149" spans="1:9" ht="36" hidden="1">
      <c r="A149" s="130"/>
      <c r="B149" s="61"/>
      <c r="C149" s="62"/>
      <c r="D149" s="118"/>
      <c r="E149" s="121" t="s">
        <v>291</v>
      </c>
      <c r="F149" s="20"/>
      <c r="G149" s="500">
        <f t="shared" si="2"/>
        <v>0</v>
      </c>
      <c r="H149" s="142"/>
      <c r="I149" s="132"/>
    </row>
    <row r="150" spans="1:9" ht="15" hidden="1">
      <c r="A150" s="130"/>
      <c r="B150" s="61"/>
      <c r="C150" s="62"/>
      <c r="D150" s="118"/>
      <c r="E150" s="121" t="s">
        <v>292</v>
      </c>
      <c r="F150" s="20"/>
      <c r="G150" s="500">
        <f t="shared" si="2"/>
        <v>0</v>
      </c>
      <c r="H150" s="142"/>
      <c r="I150" s="132"/>
    </row>
    <row r="151" spans="1:9" ht="15" hidden="1">
      <c r="A151" s="130"/>
      <c r="B151" s="61"/>
      <c r="C151" s="62"/>
      <c r="D151" s="118"/>
      <c r="E151" s="121" t="s">
        <v>292</v>
      </c>
      <c r="F151" s="20"/>
      <c r="G151" s="500">
        <f t="shared" si="2"/>
        <v>0</v>
      </c>
      <c r="H151" s="142"/>
      <c r="I151" s="132"/>
    </row>
    <row r="152" spans="1:9" ht="15" hidden="1">
      <c r="A152" s="130">
        <v>2312</v>
      </c>
      <c r="B152" s="64" t="s">
        <v>351</v>
      </c>
      <c r="C152" s="62">
        <v>1</v>
      </c>
      <c r="D152" s="118">
        <v>2</v>
      </c>
      <c r="E152" s="121" t="s">
        <v>120</v>
      </c>
      <c r="F152" s="23"/>
      <c r="G152" s="500">
        <f t="shared" si="2"/>
        <v>0</v>
      </c>
      <c r="H152" s="142"/>
      <c r="I152" s="132"/>
    </row>
    <row r="153" spans="1:9" ht="36" hidden="1">
      <c r="A153" s="130"/>
      <c r="B153" s="61"/>
      <c r="C153" s="62"/>
      <c r="D153" s="118"/>
      <c r="E153" s="121" t="s">
        <v>291</v>
      </c>
      <c r="F153" s="20"/>
      <c r="G153" s="500">
        <f t="shared" si="2"/>
        <v>0</v>
      </c>
      <c r="H153" s="142"/>
      <c r="I153" s="132"/>
    </row>
    <row r="154" spans="1:9" ht="15" hidden="1">
      <c r="A154" s="130"/>
      <c r="B154" s="61"/>
      <c r="C154" s="62"/>
      <c r="D154" s="118"/>
      <c r="E154" s="121" t="s">
        <v>292</v>
      </c>
      <c r="F154" s="20"/>
      <c r="G154" s="500">
        <f t="shared" si="2"/>
        <v>0</v>
      </c>
      <c r="H154" s="142"/>
      <c r="I154" s="132"/>
    </row>
    <row r="155" spans="1:9" ht="15" hidden="1">
      <c r="A155" s="130"/>
      <c r="B155" s="61"/>
      <c r="C155" s="62"/>
      <c r="D155" s="118"/>
      <c r="E155" s="121" t="s">
        <v>292</v>
      </c>
      <c r="F155" s="20"/>
      <c r="G155" s="500">
        <f t="shared" si="2"/>
        <v>0</v>
      </c>
      <c r="H155" s="142"/>
      <c r="I155" s="132"/>
    </row>
    <row r="156" spans="1:9" ht="15" hidden="1">
      <c r="A156" s="130">
        <v>2313</v>
      </c>
      <c r="B156" s="64" t="s">
        <v>351</v>
      </c>
      <c r="C156" s="62">
        <v>1</v>
      </c>
      <c r="D156" s="118">
        <v>3</v>
      </c>
      <c r="E156" s="121" t="s">
        <v>121</v>
      </c>
      <c r="F156" s="23"/>
      <c r="G156" s="500">
        <f t="shared" si="2"/>
        <v>0</v>
      </c>
      <c r="H156" s="142"/>
      <c r="I156" s="132"/>
    </row>
    <row r="157" spans="1:9" ht="36" hidden="1">
      <c r="A157" s="130"/>
      <c r="B157" s="61"/>
      <c r="C157" s="62"/>
      <c r="D157" s="118"/>
      <c r="E157" s="121" t="s">
        <v>291</v>
      </c>
      <c r="F157" s="20"/>
      <c r="G157" s="500">
        <f t="shared" si="2"/>
        <v>0</v>
      </c>
      <c r="H157" s="142"/>
      <c r="I157" s="132"/>
    </row>
    <row r="158" spans="1:9" ht="15" hidden="1">
      <c r="A158" s="130"/>
      <c r="B158" s="61"/>
      <c r="C158" s="62"/>
      <c r="D158" s="118"/>
      <c r="E158" s="121" t="s">
        <v>292</v>
      </c>
      <c r="F158" s="20"/>
      <c r="G158" s="500">
        <f t="shared" si="2"/>
        <v>0</v>
      </c>
      <c r="H158" s="142"/>
      <c r="I158" s="132"/>
    </row>
    <row r="159" spans="1:9" ht="15" hidden="1">
      <c r="A159" s="130"/>
      <c r="B159" s="61"/>
      <c r="C159" s="62"/>
      <c r="D159" s="118"/>
      <c r="E159" s="121" t="s">
        <v>292</v>
      </c>
      <c r="F159" s="20"/>
      <c r="G159" s="500">
        <f t="shared" si="2"/>
        <v>0</v>
      </c>
      <c r="H159" s="142"/>
      <c r="I159" s="132"/>
    </row>
    <row r="160" spans="1:9" ht="15" hidden="1">
      <c r="A160" s="130">
        <v>2320</v>
      </c>
      <c r="B160" s="63" t="s">
        <v>351</v>
      </c>
      <c r="C160" s="60">
        <v>2</v>
      </c>
      <c r="D160" s="117">
        <v>0</v>
      </c>
      <c r="E160" s="122" t="s">
        <v>122</v>
      </c>
      <c r="F160" s="18" t="s">
        <v>596</v>
      </c>
      <c r="G160" s="500">
        <f t="shared" si="2"/>
        <v>0</v>
      </c>
      <c r="H160" s="142"/>
      <c r="I160" s="132"/>
    </row>
    <row r="161" spans="1:9" s="19" customFormat="1" ht="10.5" customHeight="1" hidden="1">
      <c r="A161" s="130"/>
      <c r="B161" s="58"/>
      <c r="C161" s="60"/>
      <c r="D161" s="117"/>
      <c r="E161" s="121" t="s">
        <v>198</v>
      </c>
      <c r="F161" s="18"/>
      <c r="G161" s="500">
        <f t="shared" si="2"/>
        <v>0</v>
      </c>
      <c r="H161" s="141"/>
      <c r="I161" s="131"/>
    </row>
    <row r="162" spans="1:9" ht="15" hidden="1">
      <c r="A162" s="130">
        <v>2321</v>
      </c>
      <c r="B162" s="64" t="s">
        <v>351</v>
      </c>
      <c r="C162" s="62">
        <v>2</v>
      </c>
      <c r="D162" s="118">
        <v>1</v>
      </c>
      <c r="E162" s="121" t="s">
        <v>123</v>
      </c>
      <c r="F162" s="23" t="s">
        <v>597</v>
      </c>
      <c r="G162" s="500">
        <f t="shared" si="2"/>
        <v>0</v>
      </c>
      <c r="H162" s="142"/>
      <c r="I162" s="132"/>
    </row>
    <row r="163" spans="1:9" ht="36" hidden="1">
      <c r="A163" s="130"/>
      <c r="B163" s="61"/>
      <c r="C163" s="62"/>
      <c r="D163" s="118"/>
      <c r="E163" s="121" t="s">
        <v>291</v>
      </c>
      <c r="F163" s="20"/>
      <c r="G163" s="500">
        <f t="shared" si="2"/>
        <v>0</v>
      </c>
      <c r="H163" s="142"/>
      <c r="I163" s="132"/>
    </row>
    <row r="164" spans="1:9" ht="15" hidden="1">
      <c r="A164" s="130"/>
      <c r="B164" s="61"/>
      <c r="C164" s="62"/>
      <c r="D164" s="118"/>
      <c r="E164" s="121" t="s">
        <v>292</v>
      </c>
      <c r="F164" s="20"/>
      <c r="G164" s="500">
        <f t="shared" si="2"/>
        <v>0</v>
      </c>
      <c r="H164" s="142"/>
      <c r="I164" s="132"/>
    </row>
    <row r="165" spans="1:9" ht="15" hidden="1">
      <c r="A165" s="130"/>
      <c r="B165" s="61"/>
      <c r="C165" s="62"/>
      <c r="D165" s="118"/>
      <c r="E165" s="121" t="s">
        <v>292</v>
      </c>
      <c r="F165" s="20"/>
      <c r="G165" s="500">
        <f t="shared" si="2"/>
        <v>0</v>
      </c>
      <c r="H165" s="142"/>
      <c r="I165" s="132"/>
    </row>
    <row r="166" spans="1:9" ht="24" hidden="1">
      <c r="A166" s="130">
        <v>2330</v>
      </c>
      <c r="B166" s="63" t="s">
        <v>351</v>
      </c>
      <c r="C166" s="60">
        <v>3</v>
      </c>
      <c r="D166" s="117">
        <v>0</v>
      </c>
      <c r="E166" s="122" t="s">
        <v>124</v>
      </c>
      <c r="F166" s="18" t="s">
        <v>598</v>
      </c>
      <c r="G166" s="500">
        <f t="shared" si="2"/>
        <v>0</v>
      </c>
      <c r="H166" s="142"/>
      <c r="I166" s="132"/>
    </row>
    <row r="167" spans="1:9" s="19" customFormat="1" ht="10.5" customHeight="1" hidden="1">
      <c r="A167" s="130"/>
      <c r="B167" s="58"/>
      <c r="C167" s="60"/>
      <c r="D167" s="117"/>
      <c r="E167" s="121" t="s">
        <v>198</v>
      </c>
      <c r="F167" s="18"/>
      <c r="G167" s="500">
        <f t="shared" si="2"/>
        <v>0</v>
      </c>
      <c r="H167" s="141"/>
      <c r="I167" s="131"/>
    </row>
    <row r="168" spans="1:9" ht="15" hidden="1">
      <c r="A168" s="130">
        <v>2331</v>
      </c>
      <c r="B168" s="64" t="s">
        <v>351</v>
      </c>
      <c r="C168" s="62">
        <v>3</v>
      </c>
      <c r="D168" s="118">
        <v>1</v>
      </c>
      <c r="E168" s="121" t="s">
        <v>599</v>
      </c>
      <c r="F168" s="23" t="s">
        <v>600</v>
      </c>
      <c r="G168" s="500">
        <f t="shared" si="2"/>
        <v>0</v>
      </c>
      <c r="H168" s="142"/>
      <c r="I168" s="132"/>
    </row>
    <row r="169" spans="1:9" ht="36" hidden="1">
      <c r="A169" s="130"/>
      <c r="B169" s="61"/>
      <c r="C169" s="62"/>
      <c r="D169" s="118"/>
      <c r="E169" s="121" t="s">
        <v>291</v>
      </c>
      <c r="F169" s="20"/>
      <c r="G169" s="500">
        <f t="shared" si="2"/>
        <v>0</v>
      </c>
      <c r="H169" s="142"/>
      <c r="I169" s="132"/>
    </row>
    <row r="170" spans="1:9" ht="15" hidden="1">
      <c r="A170" s="130"/>
      <c r="B170" s="61"/>
      <c r="C170" s="62"/>
      <c r="D170" s="118"/>
      <c r="E170" s="121" t="s">
        <v>292</v>
      </c>
      <c r="F170" s="20"/>
      <c r="G170" s="500">
        <f t="shared" si="2"/>
        <v>0</v>
      </c>
      <c r="H170" s="142"/>
      <c r="I170" s="132"/>
    </row>
    <row r="171" spans="1:9" ht="15" hidden="1">
      <c r="A171" s="130"/>
      <c r="B171" s="61"/>
      <c r="C171" s="62"/>
      <c r="D171" s="118"/>
      <c r="E171" s="121" t="s">
        <v>292</v>
      </c>
      <c r="F171" s="20"/>
      <c r="G171" s="500">
        <f t="shared" si="2"/>
        <v>0</v>
      </c>
      <c r="H171" s="142"/>
      <c r="I171" s="132"/>
    </row>
    <row r="172" spans="1:9" ht="15" hidden="1">
      <c r="A172" s="130">
        <v>2332</v>
      </c>
      <c r="B172" s="64" t="s">
        <v>351</v>
      </c>
      <c r="C172" s="62">
        <v>3</v>
      </c>
      <c r="D172" s="118">
        <v>2</v>
      </c>
      <c r="E172" s="121" t="s">
        <v>125</v>
      </c>
      <c r="F172" s="23"/>
      <c r="G172" s="500">
        <f t="shared" si="2"/>
        <v>0</v>
      </c>
      <c r="H172" s="142"/>
      <c r="I172" s="132"/>
    </row>
    <row r="173" spans="1:9" ht="36" hidden="1">
      <c r="A173" s="130"/>
      <c r="B173" s="61"/>
      <c r="C173" s="62"/>
      <c r="D173" s="118"/>
      <c r="E173" s="121" t="s">
        <v>291</v>
      </c>
      <c r="F173" s="20"/>
      <c r="G173" s="500">
        <f t="shared" si="2"/>
        <v>0</v>
      </c>
      <c r="H173" s="142"/>
      <c r="I173" s="132"/>
    </row>
    <row r="174" spans="1:9" ht="15" hidden="1">
      <c r="A174" s="130"/>
      <c r="B174" s="61"/>
      <c r="C174" s="62"/>
      <c r="D174" s="118"/>
      <c r="E174" s="121" t="s">
        <v>292</v>
      </c>
      <c r="F174" s="20"/>
      <c r="G174" s="500">
        <f t="shared" si="2"/>
        <v>0</v>
      </c>
      <c r="H174" s="142"/>
      <c r="I174" s="132"/>
    </row>
    <row r="175" spans="1:9" ht="15" hidden="1">
      <c r="A175" s="130"/>
      <c r="B175" s="61"/>
      <c r="C175" s="62"/>
      <c r="D175" s="118"/>
      <c r="E175" s="121" t="s">
        <v>292</v>
      </c>
      <c r="F175" s="20"/>
      <c r="G175" s="500">
        <f t="shared" si="2"/>
        <v>0</v>
      </c>
      <c r="H175" s="142"/>
      <c r="I175" s="132"/>
    </row>
    <row r="176" spans="1:9" ht="15" hidden="1">
      <c r="A176" s="130">
        <v>2340</v>
      </c>
      <c r="B176" s="63" t="s">
        <v>351</v>
      </c>
      <c r="C176" s="60">
        <v>4</v>
      </c>
      <c r="D176" s="117">
        <v>0</v>
      </c>
      <c r="E176" s="122" t="s">
        <v>126</v>
      </c>
      <c r="F176" s="23"/>
      <c r="G176" s="500">
        <f t="shared" si="2"/>
        <v>0</v>
      </c>
      <c r="H176" s="142"/>
      <c r="I176" s="132"/>
    </row>
    <row r="177" spans="1:9" s="19" customFormat="1" ht="10.5" customHeight="1" hidden="1">
      <c r="A177" s="130"/>
      <c r="B177" s="58"/>
      <c r="C177" s="60"/>
      <c r="D177" s="117"/>
      <c r="E177" s="121" t="s">
        <v>198</v>
      </c>
      <c r="F177" s="18"/>
      <c r="G177" s="500">
        <f t="shared" si="2"/>
        <v>0</v>
      </c>
      <c r="H177" s="141"/>
      <c r="I177" s="131"/>
    </row>
    <row r="178" spans="1:9" ht="15" hidden="1">
      <c r="A178" s="130">
        <v>2341</v>
      </c>
      <c r="B178" s="64" t="s">
        <v>351</v>
      </c>
      <c r="C178" s="62">
        <v>4</v>
      </c>
      <c r="D178" s="118">
        <v>1</v>
      </c>
      <c r="E178" s="121" t="s">
        <v>126</v>
      </c>
      <c r="F178" s="23"/>
      <c r="G178" s="500">
        <f t="shared" si="2"/>
        <v>0</v>
      </c>
      <c r="H178" s="142"/>
      <c r="I178" s="132"/>
    </row>
    <row r="179" spans="1:9" ht="36" hidden="1">
      <c r="A179" s="130"/>
      <c r="B179" s="61"/>
      <c r="C179" s="62"/>
      <c r="D179" s="118"/>
      <c r="E179" s="121" t="s">
        <v>291</v>
      </c>
      <c r="F179" s="20"/>
      <c r="G179" s="500">
        <f t="shared" si="2"/>
        <v>0</v>
      </c>
      <c r="H179" s="142"/>
      <c r="I179" s="132"/>
    </row>
    <row r="180" spans="1:9" ht="15" hidden="1">
      <c r="A180" s="130"/>
      <c r="B180" s="61"/>
      <c r="C180" s="62"/>
      <c r="D180" s="118"/>
      <c r="E180" s="121" t="s">
        <v>292</v>
      </c>
      <c r="F180" s="20"/>
      <c r="G180" s="500">
        <f t="shared" si="2"/>
        <v>0</v>
      </c>
      <c r="H180" s="142"/>
      <c r="I180" s="132"/>
    </row>
    <row r="181" spans="1:9" ht="15" hidden="1">
      <c r="A181" s="130"/>
      <c r="B181" s="61"/>
      <c r="C181" s="62"/>
      <c r="D181" s="118"/>
      <c r="E181" s="121" t="s">
        <v>292</v>
      </c>
      <c r="F181" s="20"/>
      <c r="G181" s="500">
        <f t="shared" si="2"/>
        <v>0</v>
      </c>
      <c r="H181" s="142"/>
      <c r="I181" s="132"/>
    </row>
    <row r="182" spans="1:9" ht="15" hidden="1">
      <c r="A182" s="130">
        <v>2350</v>
      </c>
      <c r="B182" s="63" t="s">
        <v>351</v>
      </c>
      <c r="C182" s="60">
        <v>5</v>
      </c>
      <c r="D182" s="117">
        <v>0</v>
      </c>
      <c r="E182" s="122" t="s">
        <v>601</v>
      </c>
      <c r="F182" s="18" t="s">
        <v>602</v>
      </c>
      <c r="G182" s="500">
        <f t="shared" si="2"/>
        <v>0</v>
      </c>
      <c r="H182" s="142"/>
      <c r="I182" s="132"/>
    </row>
    <row r="183" spans="1:9" s="19" customFormat="1" ht="10.5" customHeight="1" hidden="1">
      <c r="A183" s="130"/>
      <c r="B183" s="58"/>
      <c r="C183" s="60"/>
      <c r="D183" s="117"/>
      <c r="E183" s="121" t="s">
        <v>198</v>
      </c>
      <c r="F183" s="18"/>
      <c r="G183" s="500">
        <f t="shared" si="2"/>
        <v>0</v>
      </c>
      <c r="H183" s="141"/>
      <c r="I183" s="131"/>
    </row>
    <row r="184" spans="1:9" ht="15" hidden="1">
      <c r="A184" s="130">
        <v>2351</v>
      </c>
      <c r="B184" s="64" t="s">
        <v>351</v>
      </c>
      <c r="C184" s="62">
        <v>5</v>
      </c>
      <c r="D184" s="118">
        <v>1</v>
      </c>
      <c r="E184" s="121" t="s">
        <v>603</v>
      </c>
      <c r="F184" s="23" t="s">
        <v>602</v>
      </c>
      <c r="G184" s="500">
        <f t="shared" si="2"/>
        <v>0</v>
      </c>
      <c r="H184" s="142"/>
      <c r="I184" s="132"/>
    </row>
    <row r="185" spans="1:9" ht="36" hidden="1">
      <c r="A185" s="130"/>
      <c r="B185" s="61"/>
      <c r="C185" s="62"/>
      <c r="D185" s="118"/>
      <c r="E185" s="121" t="s">
        <v>291</v>
      </c>
      <c r="F185" s="20"/>
      <c r="G185" s="500">
        <f t="shared" si="2"/>
        <v>0</v>
      </c>
      <c r="H185" s="142"/>
      <c r="I185" s="132"/>
    </row>
    <row r="186" spans="1:9" ht="15" hidden="1">
      <c r="A186" s="130"/>
      <c r="B186" s="61"/>
      <c r="C186" s="62"/>
      <c r="D186" s="118"/>
      <c r="E186" s="121" t="s">
        <v>292</v>
      </c>
      <c r="F186" s="20"/>
      <c r="G186" s="500">
        <f t="shared" si="2"/>
        <v>0</v>
      </c>
      <c r="H186" s="142"/>
      <c r="I186" s="132"/>
    </row>
    <row r="187" spans="1:9" ht="15" hidden="1">
      <c r="A187" s="130"/>
      <c r="B187" s="61"/>
      <c r="C187" s="62"/>
      <c r="D187" s="118"/>
      <c r="E187" s="121" t="s">
        <v>292</v>
      </c>
      <c r="F187" s="20"/>
      <c r="G187" s="500">
        <f t="shared" si="2"/>
        <v>0</v>
      </c>
      <c r="H187" s="142"/>
      <c r="I187" s="132"/>
    </row>
    <row r="188" spans="1:9" ht="36" hidden="1">
      <c r="A188" s="130">
        <v>2360</v>
      </c>
      <c r="B188" s="63" t="s">
        <v>351</v>
      </c>
      <c r="C188" s="60">
        <v>6</v>
      </c>
      <c r="D188" s="117">
        <v>0</v>
      </c>
      <c r="E188" s="122" t="s">
        <v>231</v>
      </c>
      <c r="F188" s="18" t="s">
        <v>604</v>
      </c>
      <c r="G188" s="500">
        <f t="shared" si="2"/>
        <v>0</v>
      </c>
      <c r="H188" s="142"/>
      <c r="I188" s="132"/>
    </row>
    <row r="189" spans="1:9" s="19" customFormat="1" ht="10.5" customHeight="1" hidden="1">
      <c r="A189" s="130"/>
      <c r="B189" s="58"/>
      <c r="C189" s="60"/>
      <c r="D189" s="117"/>
      <c r="E189" s="121" t="s">
        <v>198</v>
      </c>
      <c r="F189" s="18"/>
      <c r="G189" s="500">
        <f t="shared" si="2"/>
        <v>0</v>
      </c>
      <c r="H189" s="141"/>
      <c r="I189" s="131"/>
    </row>
    <row r="190" spans="1:9" ht="24" hidden="1">
      <c r="A190" s="130">
        <v>2361</v>
      </c>
      <c r="B190" s="64" t="s">
        <v>351</v>
      </c>
      <c r="C190" s="62">
        <v>6</v>
      </c>
      <c r="D190" s="118">
        <v>1</v>
      </c>
      <c r="E190" s="121" t="s">
        <v>231</v>
      </c>
      <c r="F190" s="23" t="s">
        <v>605</v>
      </c>
      <c r="G190" s="500">
        <f t="shared" si="2"/>
        <v>0</v>
      </c>
      <c r="H190" s="142"/>
      <c r="I190" s="132"/>
    </row>
    <row r="191" spans="1:9" ht="36" hidden="1">
      <c r="A191" s="130"/>
      <c r="B191" s="61"/>
      <c r="C191" s="62"/>
      <c r="D191" s="118"/>
      <c r="E191" s="121" t="s">
        <v>291</v>
      </c>
      <c r="F191" s="20"/>
      <c r="G191" s="500">
        <f t="shared" si="2"/>
        <v>0</v>
      </c>
      <c r="H191" s="142"/>
      <c r="I191" s="132"/>
    </row>
    <row r="192" spans="1:9" ht="15" hidden="1">
      <c r="A192" s="130"/>
      <c r="B192" s="61"/>
      <c r="C192" s="62"/>
      <c r="D192" s="118"/>
      <c r="E192" s="121" t="s">
        <v>292</v>
      </c>
      <c r="F192" s="20"/>
      <c r="G192" s="500">
        <f t="shared" si="2"/>
        <v>0</v>
      </c>
      <c r="H192" s="142"/>
      <c r="I192" s="132"/>
    </row>
    <row r="193" spans="1:9" ht="15" hidden="1">
      <c r="A193" s="130"/>
      <c r="B193" s="61"/>
      <c r="C193" s="62"/>
      <c r="D193" s="118"/>
      <c r="E193" s="121" t="s">
        <v>292</v>
      </c>
      <c r="F193" s="20"/>
      <c r="G193" s="500">
        <f t="shared" si="2"/>
        <v>0</v>
      </c>
      <c r="H193" s="142"/>
      <c r="I193" s="132"/>
    </row>
    <row r="194" spans="1:9" ht="28.5" hidden="1">
      <c r="A194" s="130">
        <v>2370</v>
      </c>
      <c r="B194" s="63" t="s">
        <v>351</v>
      </c>
      <c r="C194" s="60">
        <v>7</v>
      </c>
      <c r="D194" s="117">
        <v>0</v>
      </c>
      <c r="E194" s="122" t="s">
        <v>233</v>
      </c>
      <c r="F194" s="18" t="s">
        <v>606</v>
      </c>
      <c r="G194" s="500">
        <f t="shared" si="2"/>
        <v>0</v>
      </c>
      <c r="H194" s="142"/>
      <c r="I194" s="132"/>
    </row>
    <row r="195" spans="1:9" s="19" customFormat="1" ht="10.5" customHeight="1" hidden="1">
      <c r="A195" s="130"/>
      <c r="B195" s="58"/>
      <c r="C195" s="60"/>
      <c r="D195" s="117"/>
      <c r="E195" s="121" t="s">
        <v>198</v>
      </c>
      <c r="F195" s="18"/>
      <c r="G195" s="500">
        <f t="shared" si="2"/>
        <v>0</v>
      </c>
      <c r="H195" s="141"/>
      <c r="I195" s="131"/>
    </row>
    <row r="196" spans="1:9" ht="24" hidden="1">
      <c r="A196" s="130">
        <v>2371</v>
      </c>
      <c r="B196" s="64" t="s">
        <v>351</v>
      </c>
      <c r="C196" s="62">
        <v>7</v>
      </c>
      <c r="D196" s="118">
        <v>1</v>
      </c>
      <c r="E196" s="121" t="s">
        <v>233</v>
      </c>
      <c r="F196" s="23" t="s">
        <v>607</v>
      </c>
      <c r="G196" s="500">
        <f t="shared" si="2"/>
        <v>0</v>
      </c>
      <c r="H196" s="142"/>
      <c r="I196" s="132"/>
    </row>
    <row r="197" spans="1:9" ht="36" hidden="1">
      <c r="A197" s="130"/>
      <c r="B197" s="61"/>
      <c r="C197" s="62"/>
      <c r="D197" s="118"/>
      <c r="E197" s="121" t="s">
        <v>291</v>
      </c>
      <c r="F197" s="20"/>
      <c r="G197" s="500">
        <f aca="true" t="shared" si="3" ref="G197:G265">H197+I197</f>
        <v>0</v>
      </c>
      <c r="H197" s="142"/>
      <c r="I197" s="132"/>
    </row>
    <row r="198" spans="1:9" ht="15" hidden="1">
      <c r="A198" s="130"/>
      <c r="B198" s="61"/>
      <c r="C198" s="62"/>
      <c r="D198" s="118"/>
      <c r="E198" s="121" t="s">
        <v>292</v>
      </c>
      <c r="F198" s="20"/>
      <c r="G198" s="500">
        <f t="shared" si="3"/>
        <v>0</v>
      </c>
      <c r="H198" s="142"/>
      <c r="I198" s="132"/>
    </row>
    <row r="199" spans="1:9" ht="15" hidden="1">
      <c r="A199" s="130"/>
      <c r="B199" s="61"/>
      <c r="C199" s="62"/>
      <c r="D199" s="118"/>
      <c r="E199" s="121" t="s">
        <v>292</v>
      </c>
      <c r="F199" s="20"/>
      <c r="G199" s="500">
        <f t="shared" si="3"/>
        <v>0</v>
      </c>
      <c r="H199" s="142"/>
      <c r="I199" s="132"/>
    </row>
    <row r="200" spans="1:10" ht="15">
      <c r="A200" s="130"/>
      <c r="B200" s="61"/>
      <c r="C200" s="62"/>
      <c r="D200" s="118"/>
      <c r="E200" s="228" t="s">
        <v>250</v>
      </c>
      <c r="F200" s="20"/>
      <c r="G200" s="618"/>
      <c r="H200" s="142"/>
      <c r="I200" s="497">
        <v>900</v>
      </c>
      <c r="J200" s="597"/>
    </row>
    <row r="201" spans="1:9" s="157" customFormat="1" ht="40.5" customHeight="1">
      <c r="A201" s="153">
        <v>2200</v>
      </c>
      <c r="B201" s="58" t="s">
        <v>350</v>
      </c>
      <c r="C201" s="163">
        <v>0</v>
      </c>
      <c r="D201" s="164">
        <v>0</v>
      </c>
      <c r="E201" s="145" t="s">
        <v>35</v>
      </c>
      <c r="F201" s="154" t="s">
        <v>574</v>
      </c>
      <c r="G201" s="499">
        <f>H201</f>
        <v>350</v>
      </c>
      <c r="H201" s="499">
        <v>350</v>
      </c>
      <c r="I201" s="155"/>
    </row>
    <row r="202" spans="1:9" ht="11.25" customHeight="1">
      <c r="A202" s="128"/>
      <c r="B202" s="58"/>
      <c r="C202" s="420"/>
      <c r="D202" s="421"/>
      <c r="E202" s="121" t="s">
        <v>197</v>
      </c>
      <c r="F202" s="17"/>
      <c r="G202" s="499"/>
      <c r="H202" s="140"/>
      <c r="I202" s="129"/>
    </row>
    <row r="203" spans="1:9" ht="15">
      <c r="A203" s="130">
        <v>2210</v>
      </c>
      <c r="B203" s="58" t="s">
        <v>350</v>
      </c>
      <c r="C203" s="422">
        <v>1</v>
      </c>
      <c r="D203" s="423">
        <v>0</v>
      </c>
      <c r="E203" s="122" t="s">
        <v>575</v>
      </c>
      <c r="F203" s="24" t="s">
        <v>576</v>
      </c>
      <c r="G203" s="499"/>
      <c r="H203" s="142"/>
      <c r="I203" s="142"/>
    </row>
    <row r="204" spans="1:9" s="19" customFormat="1" ht="10.5" customHeight="1">
      <c r="A204" s="130"/>
      <c r="B204" s="58"/>
      <c r="C204" s="163"/>
      <c r="D204" s="164"/>
      <c r="E204" s="121" t="s">
        <v>198</v>
      </c>
      <c r="F204" s="18"/>
      <c r="G204" s="499"/>
      <c r="H204" s="141"/>
      <c r="I204" s="131"/>
    </row>
    <row r="205" spans="1:9" ht="15">
      <c r="A205" s="130">
        <v>2211</v>
      </c>
      <c r="B205" s="61" t="s">
        <v>350</v>
      </c>
      <c r="C205" s="422">
        <v>1</v>
      </c>
      <c r="D205" s="423">
        <v>1</v>
      </c>
      <c r="E205" s="121" t="s">
        <v>577</v>
      </c>
      <c r="F205" s="23" t="s">
        <v>578</v>
      </c>
      <c r="G205" s="499"/>
      <c r="H205" s="142"/>
      <c r="I205" s="132"/>
    </row>
    <row r="206" spans="1:9" ht="15">
      <c r="A206" s="130">
        <v>2220</v>
      </c>
      <c r="B206" s="58" t="s">
        <v>350</v>
      </c>
      <c r="C206" s="163">
        <v>2</v>
      </c>
      <c r="D206" s="164">
        <v>0</v>
      </c>
      <c r="E206" s="122" t="s">
        <v>579</v>
      </c>
      <c r="F206" s="24" t="s">
        <v>580</v>
      </c>
      <c r="G206" s="499">
        <f>H206</f>
        <v>350</v>
      </c>
      <c r="H206" s="499">
        <v>350</v>
      </c>
      <c r="I206" s="142"/>
    </row>
    <row r="207" spans="1:9" s="19" customFormat="1" ht="10.5" customHeight="1">
      <c r="A207" s="130"/>
      <c r="B207" s="58"/>
      <c r="C207" s="163"/>
      <c r="D207" s="164"/>
      <c r="E207" s="121" t="s">
        <v>198</v>
      </c>
      <c r="F207" s="18"/>
      <c r="G207" s="499"/>
      <c r="H207" s="498"/>
      <c r="I207" s="131"/>
    </row>
    <row r="208" spans="1:9" ht="15">
      <c r="A208" s="130">
        <v>2221</v>
      </c>
      <c r="B208" s="61" t="s">
        <v>350</v>
      </c>
      <c r="C208" s="422">
        <v>2</v>
      </c>
      <c r="D208" s="423">
        <v>1</v>
      </c>
      <c r="E208" s="121" t="s">
        <v>581</v>
      </c>
      <c r="F208" s="23" t="s">
        <v>582</v>
      </c>
      <c r="G208" s="499">
        <f>H208</f>
        <v>350</v>
      </c>
      <c r="H208" s="499">
        <v>350</v>
      </c>
      <c r="I208" s="132"/>
    </row>
    <row r="209" spans="1:9" ht="15.75" thickBot="1">
      <c r="A209" s="130"/>
      <c r="B209" s="61"/>
      <c r="C209" s="422"/>
      <c r="D209" s="423"/>
      <c r="E209" s="230" t="s">
        <v>175</v>
      </c>
      <c r="F209" s="23"/>
      <c r="G209" s="499">
        <v>100</v>
      </c>
      <c r="H209" s="614">
        <v>100</v>
      </c>
      <c r="I209" s="132"/>
    </row>
    <row r="210" spans="1:9" ht="15">
      <c r="A210" s="130"/>
      <c r="B210" s="61"/>
      <c r="C210" s="422"/>
      <c r="D210" s="423"/>
      <c r="E210" s="221" t="s">
        <v>159</v>
      </c>
      <c r="F210" s="23"/>
      <c r="G210" s="499">
        <v>250</v>
      </c>
      <c r="H210" s="614">
        <v>250</v>
      </c>
      <c r="I210" s="132"/>
    </row>
    <row r="211" spans="1:9" s="157" customFormat="1" ht="52.5" customHeight="1">
      <c r="A211" s="153">
        <v>2400</v>
      </c>
      <c r="B211" s="63" t="s">
        <v>355</v>
      </c>
      <c r="C211" s="60">
        <v>0</v>
      </c>
      <c r="D211" s="117">
        <v>0</v>
      </c>
      <c r="E211" s="161" t="s">
        <v>37</v>
      </c>
      <c r="F211" s="154" t="s">
        <v>608</v>
      </c>
      <c r="G211" s="618">
        <f t="shared" si="3"/>
        <v>11190.7</v>
      </c>
      <c r="H211" s="497">
        <f>H223+H233</f>
        <v>1655</v>
      </c>
      <c r="I211" s="560">
        <f>I232+I223</f>
        <v>9535.7</v>
      </c>
    </row>
    <row r="212" spans="1:9" ht="11.25" customHeight="1">
      <c r="A212" s="128"/>
      <c r="B212" s="58"/>
      <c r="C212" s="59"/>
      <c r="D212" s="116"/>
      <c r="E212" s="121" t="s">
        <v>197</v>
      </c>
      <c r="F212" s="17"/>
      <c r="G212" s="618"/>
      <c r="H212" s="140"/>
      <c r="I212" s="129"/>
    </row>
    <row r="213" spans="1:9" ht="28.5" hidden="1">
      <c r="A213" s="130">
        <v>2410</v>
      </c>
      <c r="B213" s="63" t="s">
        <v>355</v>
      </c>
      <c r="C213" s="60">
        <v>1</v>
      </c>
      <c r="D213" s="117">
        <v>0</v>
      </c>
      <c r="E213" s="122" t="s">
        <v>609</v>
      </c>
      <c r="F213" s="18" t="s">
        <v>612</v>
      </c>
      <c r="G213" s="618">
        <f t="shared" si="3"/>
        <v>0</v>
      </c>
      <c r="H213" s="142"/>
      <c r="I213" s="132"/>
    </row>
    <row r="214" spans="1:9" s="19" customFormat="1" ht="10.5" customHeight="1" hidden="1">
      <c r="A214" s="130"/>
      <c r="B214" s="58"/>
      <c r="C214" s="60"/>
      <c r="D214" s="117"/>
      <c r="E214" s="121" t="s">
        <v>198</v>
      </c>
      <c r="F214" s="18"/>
      <c r="G214" s="618">
        <f t="shared" si="3"/>
        <v>0</v>
      </c>
      <c r="H214" s="141"/>
      <c r="I214" s="131"/>
    </row>
    <row r="215" spans="1:9" ht="24" hidden="1">
      <c r="A215" s="130">
        <v>2411</v>
      </c>
      <c r="B215" s="64" t="s">
        <v>355</v>
      </c>
      <c r="C215" s="62">
        <v>1</v>
      </c>
      <c r="D215" s="118">
        <v>1</v>
      </c>
      <c r="E215" s="121" t="s">
        <v>613</v>
      </c>
      <c r="F215" s="20" t="s">
        <v>614</v>
      </c>
      <c r="G215" s="618">
        <f t="shared" si="3"/>
        <v>0</v>
      </c>
      <c r="H215" s="142"/>
      <c r="I215" s="132"/>
    </row>
    <row r="216" spans="1:9" ht="36" hidden="1">
      <c r="A216" s="130"/>
      <c r="B216" s="61"/>
      <c r="C216" s="62"/>
      <c r="D216" s="118"/>
      <c r="E216" s="121" t="s">
        <v>291</v>
      </c>
      <c r="F216" s="20"/>
      <c r="G216" s="618">
        <f t="shared" si="3"/>
        <v>0</v>
      </c>
      <c r="H216" s="142"/>
      <c r="I216" s="132"/>
    </row>
    <row r="217" spans="1:9" ht="15" hidden="1">
      <c r="A217" s="130"/>
      <c r="B217" s="61"/>
      <c r="C217" s="62"/>
      <c r="D217" s="118"/>
      <c r="E217" s="121" t="s">
        <v>292</v>
      </c>
      <c r="F217" s="20"/>
      <c r="G217" s="618">
        <f t="shared" si="3"/>
        <v>0</v>
      </c>
      <c r="H217" s="142"/>
      <c r="I217" s="132"/>
    </row>
    <row r="218" spans="1:9" ht="15" hidden="1">
      <c r="A218" s="130"/>
      <c r="B218" s="61"/>
      <c r="C218" s="62"/>
      <c r="D218" s="118"/>
      <c r="E218" s="121" t="s">
        <v>292</v>
      </c>
      <c r="F218" s="20"/>
      <c r="G218" s="618">
        <f t="shared" si="3"/>
        <v>0</v>
      </c>
      <c r="H218" s="142"/>
      <c r="I218" s="132"/>
    </row>
    <row r="219" spans="1:9" ht="24" hidden="1">
      <c r="A219" s="130">
        <v>2412</v>
      </c>
      <c r="B219" s="64" t="s">
        <v>355</v>
      </c>
      <c r="C219" s="62">
        <v>1</v>
      </c>
      <c r="D219" s="118">
        <v>2</v>
      </c>
      <c r="E219" s="121" t="s">
        <v>615</v>
      </c>
      <c r="F219" s="23" t="s">
        <v>616</v>
      </c>
      <c r="G219" s="618">
        <f t="shared" si="3"/>
        <v>0</v>
      </c>
      <c r="H219" s="142"/>
      <c r="I219" s="132"/>
    </row>
    <row r="220" spans="1:9" ht="36" hidden="1">
      <c r="A220" s="130"/>
      <c r="B220" s="61"/>
      <c r="C220" s="62"/>
      <c r="D220" s="118"/>
      <c r="E220" s="121" t="s">
        <v>291</v>
      </c>
      <c r="F220" s="20"/>
      <c r="G220" s="618">
        <f t="shared" si="3"/>
        <v>0</v>
      </c>
      <c r="H220" s="142"/>
      <c r="I220" s="132"/>
    </row>
    <row r="221" spans="1:9" ht="15" hidden="1">
      <c r="A221" s="130"/>
      <c r="B221" s="61"/>
      <c r="C221" s="62"/>
      <c r="D221" s="118"/>
      <c r="E221" s="121" t="s">
        <v>292</v>
      </c>
      <c r="F221" s="20"/>
      <c r="G221" s="618">
        <f t="shared" si="3"/>
        <v>0</v>
      </c>
      <c r="H221" s="142"/>
      <c r="I221" s="132"/>
    </row>
    <row r="222" spans="1:9" ht="15" hidden="1">
      <c r="A222" s="130"/>
      <c r="B222" s="61"/>
      <c r="C222" s="62"/>
      <c r="D222" s="118"/>
      <c r="E222" s="121" t="s">
        <v>292</v>
      </c>
      <c r="F222" s="20"/>
      <c r="G222" s="618">
        <f t="shared" si="3"/>
        <v>0</v>
      </c>
      <c r="H222" s="142"/>
      <c r="I222" s="132"/>
    </row>
    <row r="223" spans="1:9" ht="24">
      <c r="A223" s="130">
        <v>2420</v>
      </c>
      <c r="B223" s="63" t="s">
        <v>355</v>
      </c>
      <c r="C223" s="163">
        <v>2</v>
      </c>
      <c r="D223" s="164">
        <v>0</v>
      </c>
      <c r="E223" s="122" t="s">
        <v>617</v>
      </c>
      <c r="F223" s="18" t="s">
        <v>618</v>
      </c>
      <c r="G223" s="618">
        <f t="shared" si="3"/>
        <v>3421.7</v>
      </c>
      <c r="H223" s="613">
        <f>H225</f>
        <v>286</v>
      </c>
      <c r="I223" s="499">
        <f>I225</f>
        <v>3135.7</v>
      </c>
    </row>
    <row r="224" spans="1:9" s="19" customFormat="1" ht="10.5" customHeight="1">
      <c r="A224" s="130"/>
      <c r="B224" s="58"/>
      <c r="C224" s="163"/>
      <c r="D224" s="164"/>
      <c r="E224" s="121" t="s">
        <v>198</v>
      </c>
      <c r="F224" s="18"/>
      <c r="G224" s="618"/>
      <c r="H224" s="141"/>
      <c r="I224" s="131"/>
    </row>
    <row r="225" spans="1:9" ht="15">
      <c r="A225" s="130">
        <v>2421</v>
      </c>
      <c r="B225" s="64" t="s">
        <v>355</v>
      </c>
      <c r="C225" s="422">
        <v>2</v>
      </c>
      <c r="D225" s="423">
        <v>1</v>
      </c>
      <c r="E225" s="121" t="s">
        <v>619</v>
      </c>
      <c r="F225" s="23" t="s">
        <v>620</v>
      </c>
      <c r="G225" s="618">
        <f t="shared" si="3"/>
        <v>3421.7</v>
      </c>
      <c r="H225" s="613">
        <f>H226+H227</f>
        <v>286</v>
      </c>
      <c r="I225" s="558">
        <f>I230+I229+I228</f>
        <v>3135.7</v>
      </c>
    </row>
    <row r="226" spans="1:9" ht="15.75" thickBot="1">
      <c r="A226" s="130"/>
      <c r="B226" s="64"/>
      <c r="C226" s="422"/>
      <c r="D226" s="423"/>
      <c r="E226" s="226" t="s">
        <v>158</v>
      </c>
      <c r="F226" s="23"/>
      <c r="G226" s="618">
        <f t="shared" si="3"/>
        <v>240</v>
      </c>
      <c r="H226" s="613">
        <v>240</v>
      </c>
      <c r="I226" s="607"/>
    </row>
    <row r="227" spans="1:9" ht="15">
      <c r="A227" s="130"/>
      <c r="B227" s="64"/>
      <c r="C227" s="422"/>
      <c r="D227" s="423"/>
      <c r="E227" s="228" t="s">
        <v>454</v>
      </c>
      <c r="F227" s="23"/>
      <c r="G227" s="618">
        <f t="shared" si="3"/>
        <v>46</v>
      </c>
      <c r="H227" s="499">
        <v>46</v>
      </c>
      <c r="I227" s="497"/>
    </row>
    <row r="228" spans="1:9" ht="15">
      <c r="A228" s="130"/>
      <c r="B228" s="61"/>
      <c r="C228" s="62"/>
      <c r="D228" s="118"/>
      <c r="E228" s="228" t="s">
        <v>255</v>
      </c>
      <c r="F228" s="20"/>
      <c r="G228" s="618">
        <f t="shared" si="3"/>
        <v>2600</v>
      </c>
      <c r="H228" s="499"/>
      <c r="I228" s="497">
        <v>2600</v>
      </c>
    </row>
    <row r="229" spans="1:9" ht="24">
      <c r="A229" s="130"/>
      <c r="B229" s="61"/>
      <c r="C229" s="62"/>
      <c r="D229" s="118"/>
      <c r="E229" s="228" t="s">
        <v>256</v>
      </c>
      <c r="F229" s="20"/>
      <c r="G229" s="618">
        <f t="shared" si="3"/>
        <v>535.7</v>
      </c>
      <c r="H229" s="142"/>
      <c r="I229" s="144">
        <v>535.7</v>
      </c>
    </row>
    <row r="230" spans="1:10" ht="15">
      <c r="A230" s="130"/>
      <c r="B230" s="61"/>
      <c r="C230" s="62"/>
      <c r="D230" s="118"/>
      <c r="E230" s="228" t="s">
        <v>250</v>
      </c>
      <c r="F230" s="20"/>
      <c r="G230" s="618">
        <f t="shared" si="3"/>
        <v>0</v>
      </c>
      <c r="H230" s="142"/>
      <c r="I230" s="497"/>
      <c r="J230" s="597"/>
    </row>
    <row r="231" spans="1:9" ht="15">
      <c r="A231" s="130"/>
      <c r="B231" s="64"/>
      <c r="C231" s="422"/>
      <c r="D231" s="423"/>
      <c r="E231" s="228"/>
      <c r="F231" s="23"/>
      <c r="G231" s="618">
        <f t="shared" si="3"/>
        <v>0</v>
      </c>
      <c r="H231" s="614"/>
      <c r="I231" s="497"/>
    </row>
    <row r="232" spans="1:9" ht="15">
      <c r="A232" s="130">
        <v>2450</v>
      </c>
      <c r="B232" s="63" t="s">
        <v>355</v>
      </c>
      <c r="C232" s="60">
        <v>5</v>
      </c>
      <c r="D232" s="117">
        <v>0</v>
      </c>
      <c r="E232" s="122" t="s">
        <v>647</v>
      </c>
      <c r="F232" s="24" t="s">
        <v>648</v>
      </c>
      <c r="G232" s="618">
        <f>G233</f>
        <v>7769</v>
      </c>
      <c r="H232" s="618">
        <f>H233</f>
        <v>1369</v>
      </c>
      <c r="I232" s="618">
        <f>I233</f>
        <v>6400</v>
      </c>
    </row>
    <row r="233" spans="1:9" ht="15">
      <c r="A233" s="130">
        <v>2451</v>
      </c>
      <c r="B233" s="64" t="s">
        <v>355</v>
      </c>
      <c r="C233" s="422" t="s">
        <v>357</v>
      </c>
      <c r="D233" s="423" t="s">
        <v>349</v>
      </c>
      <c r="E233" s="561" t="s">
        <v>968</v>
      </c>
      <c r="F233" s="23"/>
      <c r="G233" s="618">
        <f t="shared" si="3"/>
        <v>7769</v>
      </c>
      <c r="H233" s="497">
        <f>H234+H235+H236+H237+H239</f>
        <v>1369</v>
      </c>
      <c r="I233" s="497">
        <f>I240</f>
        <v>6400</v>
      </c>
    </row>
    <row r="234" spans="1:9" ht="15.75" thickBot="1">
      <c r="A234" s="130"/>
      <c r="B234" s="64"/>
      <c r="C234" s="422"/>
      <c r="D234" s="423"/>
      <c r="E234" s="226" t="s">
        <v>158</v>
      </c>
      <c r="F234" s="23"/>
      <c r="G234" s="618">
        <f t="shared" si="3"/>
        <v>50</v>
      </c>
      <c r="H234" s="499">
        <v>50</v>
      </c>
      <c r="I234" s="497"/>
    </row>
    <row r="235" spans="1:9" ht="15">
      <c r="A235" s="130"/>
      <c r="B235" s="64"/>
      <c r="C235" s="422"/>
      <c r="D235" s="423"/>
      <c r="E235" s="221" t="s">
        <v>146</v>
      </c>
      <c r="F235" s="23"/>
      <c r="G235" s="618">
        <f t="shared" si="3"/>
        <v>400</v>
      </c>
      <c r="H235" s="499">
        <v>400</v>
      </c>
      <c r="I235" s="497"/>
    </row>
    <row r="236" spans="1:9" ht="15">
      <c r="A236" s="130"/>
      <c r="B236" s="64"/>
      <c r="C236" s="422"/>
      <c r="D236" s="423"/>
      <c r="E236" s="228" t="s">
        <v>171</v>
      </c>
      <c r="F236" s="23"/>
      <c r="G236" s="618">
        <f t="shared" si="3"/>
        <v>750</v>
      </c>
      <c r="H236" s="499">
        <v>750</v>
      </c>
      <c r="I236" s="497"/>
    </row>
    <row r="237" spans="1:9" ht="15.75" thickBot="1">
      <c r="A237" s="130"/>
      <c r="B237" s="64"/>
      <c r="C237" s="422"/>
      <c r="D237" s="423"/>
      <c r="E237" s="230" t="s">
        <v>175</v>
      </c>
      <c r="F237" s="23"/>
      <c r="G237" s="618">
        <f t="shared" si="3"/>
        <v>100</v>
      </c>
      <c r="H237" s="499">
        <v>100</v>
      </c>
      <c r="I237" s="497"/>
    </row>
    <row r="238" spans="1:9" ht="15">
      <c r="A238" s="130"/>
      <c r="B238" s="64"/>
      <c r="C238" s="422"/>
      <c r="D238" s="423"/>
      <c r="E238" s="221" t="s">
        <v>145</v>
      </c>
      <c r="F238" s="23"/>
      <c r="G238" s="618">
        <f t="shared" si="3"/>
        <v>0</v>
      </c>
      <c r="H238" s="499">
        <v>0</v>
      </c>
      <c r="I238" s="497"/>
    </row>
    <row r="239" spans="1:9" ht="15">
      <c r="A239" s="130"/>
      <c r="B239" s="64"/>
      <c r="C239" s="422"/>
      <c r="D239" s="423"/>
      <c r="E239" s="228" t="s">
        <v>454</v>
      </c>
      <c r="F239" s="23"/>
      <c r="G239" s="618">
        <f t="shared" si="3"/>
        <v>69</v>
      </c>
      <c r="H239" s="499">
        <f>69</f>
        <v>69</v>
      </c>
      <c r="I239" s="497"/>
    </row>
    <row r="240" spans="1:9" ht="24">
      <c r="A240" s="130"/>
      <c r="B240" s="64"/>
      <c r="C240" s="422"/>
      <c r="D240" s="423"/>
      <c r="E240" s="228" t="s">
        <v>256</v>
      </c>
      <c r="F240" s="23"/>
      <c r="G240" s="618">
        <f t="shared" si="3"/>
        <v>6400</v>
      </c>
      <c r="H240" s="499"/>
      <c r="I240" s="497">
        <v>6400</v>
      </c>
    </row>
    <row r="241" spans="1:9" s="157" customFormat="1" ht="34.5" customHeight="1">
      <c r="A241" s="153">
        <v>2500</v>
      </c>
      <c r="B241" s="63" t="s">
        <v>357</v>
      </c>
      <c r="C241" s="60">
        <v>0</v>
      </c>
      <c r="D241" s="117">
        <v>0</v>
      </c>
      <c r="E241" s="161" t="s">
        <v>38</v>
      </c>
      <c r="F241" s="154" t="s">
        <v>716</v>
      </c>
      <c r="G241" s="618"/>
      <c r="H241" s="492"/>
      <c r="I241" s="492"/>
    </row>
    <row r="242" spans="1:9" ht="11.25" customHeight="1">
      <c r="A242" s="128"/>
      <c r="B242" s="58"/>
      <c r="C242" s="59"/>
      <c r="D242" s="116"/>
      <c r="E242" s="121" t="s">
        <v>197</v>
      </c>
      <c r="F242" s="17"/>
      <c r="G242" s="618"/>
      <c r="H242" s="140"/>
      <c r="I242" s="129"/>
    </row>
    <row r="243" spans="1:9" ht="15">
      <c r="A243" s="130">
        <v>2510</v>
      </c>
      <c r="B243" s="63" t="s">
        <v>357</v>
      </c>
      <c r="C243" s="60">
        <v>1</v>
      </c>
      <c r="D243" s="117">
        <v>0</v>
      </c>
      <c r="E243" s="122" t="s">
        <v>717</v>
      </c>
      <c r="F243" s="18" t="s">
        <v>718</v>
      </c>
      <c r="G243" s="618">
        <f t="shared" si="3"/>
        <v>7167.6</v>
      </c>
      <c r="H243" s="497">
        <f>H247+H248+H249+H250+H251+H252+H253+H255+H254</f>
        <v>7167.6</v>
      </c>
      <c r="I243" s="497"/>
    </row>
    <row r="244" spans="1:9" s="19" customFormat="1" ht="10.5" customHeight="1">
      <c r="A244" s="130"/>
      <c r="B244" s="58"/>
      <c r="C244" s="60"/>
      <c r="D244" s="117"/>
      <c r="E244" s="121" t="s">
        <v>198</v>
      </c>
      <c r="F244" s="18"/>
      <c r="G244" s="618"/>
      <c r="H244" s="141"/>
      <c r="I244" s="131"/>
    </row>
    <row r="245" spans="1:9" ht="15">
      <c r="A245" s="130">
        <v>2511</v>
      </c>
      <c r="B245" s="64" t="s">
        <v>357</v>
      </c>
      <c r="C245" s="62">
        <v>1</v>
      </c>
      <c r="D245" s="118">
        <v>1</v>
      </c>
      <c r="E245" s="121" t="s">
        <v>717</v>
      </c>
      <c r="F245" s="23" t="s">
        <v>719</v>
      </c>
      <c r="G245" s="618">
        <v>7167.6</v>
      </c>
      <c r="H245" s="497">
        <v>7167.6</v>
      </c>
      <c r="I245" s="497"/>
    </row>
    <row r="246" spans="1:9" ht="36">
      <c r="A246" s="130"/>
      <c r="B246" s="61"/>
      <c r="C246" s="62"/>
      <c r="D246" s="118"/>
      <c r="E246" s="121" t="s">
        <v>291</v>
      </c>
      <c r="F246" s="20"/>
      <c r="G246" s="618"/>
      <c r="H246" s="499"/>
      <c r="I246" s="132"/>
    </row>
    <row r="247" spans="1:9" ht="24">
      <c r="A247" s="130"/>
      <c r="B247" s="61"/>
      <c r="C247" s="62"/>
      <c r="D247" s="118"/>
      <c r="E247" s="221" t="s">
        <v>136</v>
      </c>
      <c r="F247" s="20"/>
      <c r="G247" s="618">
        <f t="shared" si="3"/>
        <v>2400</v>
      </c>
      <c r="H247" s="499">
        <v>2400</v>
      </c>
      <c r="I247" s="132"/>
    </row>
    <row r="248" spans="1:9" ht="15">
      <c r="A248" s="130"/>
      <c r="B248" s="61"/>
      <c r="C248" s="62"/>
      <c r="D248" s="118"/>
      <c r="E248" s="221" t="s">
        <v>140</v>
      </c>
      <c r="F248" s="20"/>
      <c r="G248" s="618">
        <f t="shared" si="3"/>
        <v>3523</v>
      </c>
      <c r="H248" s="499">
        <f>233*12+900+1000-1173</f>
        <v>3523</v>
      </c>
      <c r="I248" s="132"/>
    </row>
    <row r="249" spans="1:9" ht="15">
      <c r="A249" s="130"/>
      <c r="B249" s="61"/>
      <c r="C249" s="62"/>
      <c r="D249" s="118"/>
      <c r="E249" s="221" t="s">
        <v>145</v>
      </c>
      <c r="F249" s="20"/>
      <c r="G249" s="618">
        <f t="shared" si="3"/>
        <v>50</v>
      </c>
      <c r="H249" s="619">
        <v>50</v>
      </c>
      <c r="I249" s="132"/>
    </row>
    <row r="250" spans="1:9" ht="15">
      <c r="A250" s="130"/>
      <c r="B250" s="61"/>
      <c r="C250" s="62"/>
      <c r="D250" s="118"/>
      <c r="E250" s="221" t="s">
        <v>146</v>
      </c>
      <c r="F250" s="20"/>
      <c r="G250" s="618">
        <f t="shared" si="3"/>
        <v>203</v>
      </c>
      <c r="H250" s="499">
        <v>203</v>
      </c>
      <c r="I250" s="132"/>
    </row>
    <row r="251" spans="1:9" ht="15">
      <c r="A251" s="130"/>
      <c r="B251" s="61"/>
      <c r="C251" s="62"/>
      <c r="D251" s="118"/>
      <c r="E251" s="228" t="s">
        <v>171</v>
      </c>
      <c r="F251" s="20"/>
      <c r="G251" s="618">
        <f t="shared" si="3"/>
        <v>818.6</v>
      </c>
      <c r="H251" s="142">
        <v>818.6</v>
      </c>
      <c r="I251" s="132"/>
    </row>
    <row r="252" spans="1:9" ht="24">
      <c r="A252" s="130"/>
      <c r="B252" s="61"/>
      <c r="C252" s="62"/>
      <c r="D252" s="118"/>
      <c r="E252" s="229" t="s">
        <v>172</v>
      </c>
      <c r="F252" s="20"/>
      <c r="G252" s="618">
        <f t="shared" si="3"/>
        <v>30</v>
      </c>
      <c r="H252" s="499">
        <v>30</v>
      </c>
      <c r="I252" s="132"/>
    </row>
    <row r="253" spans="1:9" ht="15">
      <c r="A253" s="130"/>
      <c r="B253" s="61"/>
      <c r="C253" s="62"/>
      <c r="D253" s="118"/>
      <c r="E253" s="228" t="s">
        <v>174</v>
      </c>
      <c r="F253" s="20"/>
      <c r="G253" s="618">
        <f t="shared" si="3"/>
        <v>30</v>
      </c>
      <c r="H253" s="499">
        <v>30</v>
      </c>
      <c r="I253" s="132"/>
    </row>
    <row r="254" spans="1:9" ht="15.75" thickBot="1">
      <c r="A254" s="130"/>
      <c r="B254" s="61"/>
      <c r="C254" s="62"/>
      <c r="D254" s="118"/>
      <c r="E254" s="230" t="s">
        <v>175</v>
      </c>
      <c r="F254" s="20"/>
      <c r="G254" s="618">
        <f>H254+I254</f>
        <v>90</v>
      </c>
      <c r="H254" s="499">
        <v>90</v>
      </c>
      <c r="I254" s="132"/>
    </row>
    <row r="255" spans="1:9" ht="15">
      <c r="A255" s="130"/>
      <c r="B255" s="61"/>
      <c r="C255" s="62"/>
      <c r="D255" s="118"/>
      <c r="E255" s="228" t="s">
        <v>454</v>
      </c>
      <c r="F255" s="20"/>
      <c r="G255" s="618">
        <f t="shared" si="3"/>
        <v>23</v>
      </c>
      <c r="H255" s="499">
        <v>23</v>
      </c>
      <c r="I255" s="132"/>
    </row>
    <row r="256" spans="1:9" s="157" customFormat="1" ht="44.25" customHeight="1">
      <c r="A256" s="153">
        <v>2600</v>
      </c>
      <c r="B256" s="63" t="s">
        <v>358</v>
      </c>
      <c r="C256" s="163">
        <v>0</v>
      </c>
      <c r="D256" s="164">
        <v>0</v>
      </c>
      <c r="E256" s="161" t="s">
        <v>398</v>
      </c>
      <c r="F256" s="154" t="s">
        <v>736</v>
      </c>
      <c r="G256" s="618">
        <f t="shared" si="3"/>
        <v>6910</v>
      </c>
      <c r="H256" s="499">
        <f>H257+H265</f>
        <v>3510</v>
      </c>
      <c r="I256" s="563">
        <f>I257+I265</f>
        <v>3400</v>
      </c>
    </row>
    <row r="257" spans="1:9" ht="15">
      <c r="A257" s="130">
        <v>2630</v>
      </c>
      <c r="B257" s="63" t="s">
        <v>358</v>
      </c>
      <c r="C257" s="60">
        <v>3</v>
      </c>
      <c r="D257" s="117">
        <v>0</v>
      </c>
      <c r="E257" s="122" t="s">
        <v>744</v>
      </c>
      <c r="F257" s="18" t="s">
        <v>745</v>
      </c>
      <c r="G257" s="618">
        <f>H257+I257</f>
        <v>2410</v>
      </c>
      <c r="H257" s="499">
        <f>H261+H262+H263</f>
        <v>2410</v>
      </c>
      <c r="I257" s="499">
        <f>I259</f>
        <v>0</v>
      </c>
    </row>
    <row r="258" spans="1:9" s="19" customFormat="1" ht="10.5" customHeight="1">
      <c r="A258" s="130"/>
      <c r="B258" s="58"/>
      <c r="C258" s="60"/>
      <c r="D258" s="117"/>
      <c r="E258" s="121" t="s">
        <v>198</v>
      </c>
      <c r="F258" s="18"/>
      <c r="G258" s="618"/>
      <c r="H258" s="498"/>
      <c r="I258" s="565"/>
    </row>
    <row r="259" spans="1:9" ht="15">
      <c r="A259" s="130">
        <v>2631</v>
      </c>
      <c r="B259" s="64" t="s">
        <v>358</v>
      </c>
      <c r="C259" s="62">
        <v>3</v>
      </c>
      <c r="D259" s="118">
        <v>1</v>
      </c>
      <c r="E259" s="121" t="s">
        <v>746</v>
      </c>
      <c r="F259" s="26" t="s">
        <v>747</v>
      </c>
      <c r="G259" s="618">
        <f t="shared" si="3"/>
        <v>2410</v>
      </c>
      <c r="H259" s="499">
        <f>H264+H263+H262+H261</f>
        <v>2410</v>
      </c>
      <c r="I259" s="499">
        <f>I264+I263+I262+I261</f>
        <v>0</v>
      </c>
    </row>
    <row r="260" spans="1:9" ht="36">
      <c r="A260" s="130"/>
      <c r="B260" s="61"/>
      <c r="C260" s="62"/>
      <c r="D260" s="118"/>
      <c r="E260" s="121" t="s">
        <v>291</v>
      </c>
      <c r="F260" s="20"/>
      <c r="G260" s="618"/>
      <c r="H260" s="499"/>
      <c r="I260" s="566"/>
    </row>
    <row r="261" spans="1:9" ht="15">
      <c r="A261" s="130"/>
      <c r="B261" s="61"/>
      <c r="C261" s="62"/>
      <c r="D261" s="118"/>
      <c r="E261" s="222" t="s">
        <v>183</v>
      </c>
      <c r="F261" s="20"/>
      <c r="G261" s="618">
        <f t="shared" si="3"/>
        <v>1000</v>
      </c>
      <c r="H261" s="499">
        <v>1000</v>
      </c>
      <c r="I261" s="566"/>
    </row>
    <row r="262" spans="1:9" ht="19.5" customHeight="1" thickBot="1">
      <c r="A262" s="130"/>
      <c r="B262" s="61"/>
      <c r="C262" s="62"/>
      <c r="D262" s="118"/>
      <c r="E262" s="226" t="s">
        <v>158</v>
      </c>
      <c r="F262" s="20"/>
      <c r="G262" s="618">
        <f t="shared" si="3"/>
        <v>1010</v>
      </c>
      <c r="H262" s="499">
        <f>876+134</f>
        <v>1010</v>
      </c>
      <c r="I262" s="566"/>
    </row>
    <row r="263" spans="1:9" ht="19.5" customHeight="1" thickBot="1">
      <c r="A263" s="130"/>
      <c r="B263" s="61"/>
      <c r="C263" s="62"/>
      <c r="D263" s="118"/>
      <c r="E263" s="230" t="s">
        <v>175</v>
      </c>
      <c r="F263" s="20"/>
      <c r="G263" s="618">
        <f t="shared" si="3"/>
        <v>400</v>
      </c>
      <c r="H263" s="499">
        <v>400</v>
      </c>
      <c r="I263" s="566"/>
    </row>
    <row r="264" spans="1:9" ht="24">
      <c r="A264" s="130"/>
      <c r="B264" s="61"/>
      <c r="C264" s="62"/>
      <c r="D264" s="118"/>
      <c r="E264" s="228" t="s">
        <v>256</v>
      </c>
      <c r="F264" s="20"/>
      <c r="G264" s="618"/>
      <c r="H264" s="142"/>
      <c r="I264" s="564"/>
    </row>
    <row r="265" spans="1:9" ht="15">
      <c r="A265" s="130">
        <v>2640</v>
      </c>
      <c r="B265" s="63" t="s">
        <v>358</v>
      </c>
      <c r="C265" s="60">
        <v>4</v>
      </c>
      <c r="D265" s="117">
        <v>0</v>
      </c>
      <c r="E265" s="573" t="s">
        <v>748</v>
      </c>
      <c r="F265" s="18" t="s">
        <v>749</v>
      </c>
      <c r="G265" s="618">
        <f t="shared" si="3"/>
        <v>4500</v>
      </c>
      <c r="H265" s="620">
        <f>H269+H270+H271+H272</f>
        <v>1100</v>
      </c>
      <c r="I265" s="580">
        <f>I269+I270+I271+I272</f>
        <v>3400</v>
      </c>
    </row>
    <row r="266" spans="1:9" s="19" customFormat="1" ht="10.5" customHeight="1">
      <c r="A266" s="130"/>
      <c r="B266" s="58"/>
      <c r="C266" s="60"/>
      <c r="D266" s="117"/>
      <c r="E266" s="121" t="s">
        <v>198</v>
      </c>
      <c r="F266" s="18"/>
      <c r="G266" s="618"/>
      <c r="H266" s="498"/>
      <c r="I266" s="131"/>
    </row>
    <row r="267" spans="1:9" ht="15">
      <c r="A267" s="130">
        <v>2641</v>
      </c>
      <c r="B267" s="64" t="s">
        <v>358</v>
      </c>
      <c r="C267" s="62">
        <v>4</v>
      </c>
      <c r="D267" s="118">
        <v>1</v>
      </c>
      <c r="E267" s="121" t="s">
        <v>750</v>
      </c>
      <c r="F267" s="23" t="s">
        <v>751</v>
      </c>
      <c r="G267" s="618"/>
      <c r="H267" s="499"/>
      <c r="I267" s="558"/>
    </row>
    <row r="268" spans="1:9" ht="36">
      <c r="A268" s="130"/>
      <c r="B268" s="61"/>
      <c r="C268" s="62"/>
      <c r="D268" s="118"/>
      <c r="E268" s="121" t="s">
        <v>291</v>
      </c>
      <c r="F268" s="20"/>
      <c r="G268" s="618"/>
      <c r="H268" s="499"/>
      <c r="I268" s="132"/>
    </row>
    <row r="269" spans="1:9" ht="15">
      <c r="A269" s="130"/>
      <c r="B269" s="61"/>
      <c r="C269" s="62"/>
      <c r="D269" s="118"/>
      <c r="E269" s="222" t="s">
        <v>183</v>
      </c>
      <c r="F269" s="20"/>
      <c r="G269" s="618">
        <f aca="true" t="shared" si="4" ref="G269:G317">H269+I269</f>
        <v>700</v>
      </c>
      <c r="H269" s="499">
        <v>700</v>
      </c>
      <c r="I269" s="132"/>
    </row>
    <row r="270" spans="1:9" ht="15.75" thickBot="1">
      <c r="A270" s="130"/>
      <c r="B270" s="61"/>
      <c r="C270" s="62"/>
      <c r="D270" s="118"/>
      <c r="E270" s="226" t="s">
        <v>158</v>
      </c>
      <c r="F270" s="20"/>
      <c r="G270" s="618">
        <f t="shared" si="4"/>
        <v>50</v>
      </c>
      <c r="H270" s="499">
        <v>50</v>
      </c>
      <c r="I270" s="132"/>
    </row>
    <row r="271" spans="1:9" ht="15.75" thickBot="1">
      <c r="A271" s="130"/>
      <c r="B271" s="61"/>
      <c r="C271" s="62"/>
      <c r="D271" s="118"/>
      <c r="E271" s="230" t="s">
        <v>175</v>
      </c>
      <c r="F271" s="20"/>
      <c r="G271" s="618">
        <f t="shared" si="4"/>
        <v>350</v>
      </c>
      <c r="H271" s="499">
        <v>350</v>
      </c>
      <c r="I271" s="132"/>
    </row>
    <row r="272" spans="1:9" ht="24">
      <c r="A272" s="130"/>
      <c r="B272" s="61"/>
      <c r="C272" s="62"/>
      <c r="D272" s="118"/>
      <c r="E272" s="228" t="s">
        <v>256</v>
      </c>
      <c r="F272" s="20"/>
      <c r="G272" s="618">
        <f>H272+I272</f>
        <v>3400</v>
      </c>
      <c r="H272" s="499"/>
      <c r="I272" s="558">
        <v>3400</v>
      </c>
    </row>
    <row r="273" spans="1:9" s="157" customFormat="1" ht="33.75" customHeight="1">
      <c r="A273" s="153">
        <v>2800</v>
      </c>
      <c r="B273" s="63" t="s">
        <v>362</v>
      </c>
      <c r="C273" s="163">
        <v>0</v>
      </c>
      <c r="D273" s="164">
        <v>0</v>
      </c>
      <c r="E273" s="161" t="s">
        <v>40</v>
      </c>
      <c r="F273" s="154" t="s">
        <v>801</v>
      </c>
      <c r="G273" s="624">
        <f t="shared" si="4"/>
        <v>6580</v>
      </c>
      <c r="H273" s="621">
        <f>H277+H278+H280+H279+H282+H283+H281</f>
        <v>4700</v>
      </c>
      <c r="I273" s="492">
        <f>I277+I278+I280+I279+I282+I283+I281</f>
        <v>1880</v>
      </c>
    </row>
    <row r="274" spans="1:9" ht="15">
      <c r="A274" s="130">
        <v>2820</v>
      </c>
      <c r="B274" s="63" t="s">
        <v>362</v>
      </c>
      <c r="C274" s="163">
        <v>2</v>
      </c>
      <c r="D274" s="164">
        <v>0</v>
      </c>
      <c r="E274" s="122" t="s">
        <v>805</v>
      </c>
      <c r="F274" s="18" t="s">
        <v>806</v>
      </c>
      <c r="G274" s="618">
        <v>6580</v>
      </c>
      <c r="H274" s="621">
        <v>4700</v>
      </c>
      <c r="I274" s="558">
        <v>1880</v>
      </c>
    </row>
    <row r="275" spans="1:9" s="19" customFormat="1" ht="10.5" customHeight="1">
      <c r="A275" s="130"/>
      <c r="B275" s="58"/>
      <c r="C275" s="163"/>
      <c r="D275" s="164"/>
      <c r="E275" s="121" t="s">
        <v>198</v>
      </c>
      <c r="F275" s="18"/>
      <c r="G275" s="618"/>
      <c r="H275" s="622"/>
      <c r="I275" s="567"/>
    </row>
    <row r="276" spans="1:9" ht="15">
      <c r="A276" s="130">
        <v>2824</v>
      </c>
      <c r="B276" s="64" t="s">
        <v>362</v>
      </c>
      <c r="C276" s="422">
        <v>2</v>
      </c>
      <c r="D276" s="423">
        <v>4</v>
      </c>
      <c r="E276" s="121" t="s">
        <v>365</v>
      </c>
      <c r="F276" s="23"/>
      <c r="G276" s="618">
        <v>6580</v>
      </c>
      <c r="H276" s="621">
        <v>4700</v>
      </c>
      <c r="I276" s="558">
        <v>1880</v>
      </c>
    </row>
    <row r="277" spans="1:9" ht="24.75" thickBot="1">
      <c r="A277" s="130"/>
      <c r="B277" s="64"/>
      <c r="C277" s="422"/>
      <c r="D277" s="423"/>
      <c r="E277" s="226" t="s">
        <v>161</v>
      </c>
      <c r="F277" s="23"/>
      <c r="G277" s="624">
        <f t="shared" si="4"/>
        <v>500</v>
      </c>
      <c r="H277" s="621">
        <v>500</v>
      </c>
      <c r="I277" s="558"/>
    </row>
    <row r="278" spans="1:9" ht="15">
      <c r="A278" s="130"/>
      <c r="B278" s="64"/>
      <c r="C278" s="422"/>
      <c r="D278" s="423"/>
      <c r="E278" s="221" t="s">
        <v>157</v>
      </c>
      <c r="F278" s="23"/>
      <c r="G278" s="618">
        <f t="shared" si="4"/>
        <v>850</v>
      </c>
      <c r="H278" s="621">
        <v>850</v>
      </c>
      <c r="I278" s="558"/>
    </row>
    <row r="279" spans="1:9" ht="15.75" thickBot="1">
      <c r="A279" s="130"/>
      <c r="B279" s="64"/>
      <c r="C279" s="422"/>
      <c r="D279" s="423"/>
      <c r="E279" s="226" t="s">
        <v>158</v>
      </c>
      <c r="F279" s="23"/>
      <c r="G279" s="618">
        <f>H279+I279</f>
        <v>1100</v>
      </c>
      <c r="H279" s="623">
        <f>1200-100</f>
        <v>1100</v>
      </c>
      <c r="I279" s="558"/>
    </row>
    <row r="280" spans="1:9" ht="15.75" thickBot="1">
      <c r="A280" s="130" t="s">
        <v>415</v>
      </c>
      <c r="B280" s="64"/>
      <c r="C280" s="422"/>
      <c r="D280" s="423"/>
      <c r="E280" s="230" t="s">
        <v>175</v>
      </c>
      <c r="F280" s="23"/>
      <c r="G280" s="618">
        <f t="shared" si="4"/>
        <v>2250</v>
      </c>
      <c r="H280" s="621">
        <f>2500-250</f>
        <v>2250</v>
      </c>
      <c r="I280" s="558"/>
    </row>
    <row r="281" spans="1:9" ht="24">
      <c r="A281" s="130"/>
      <c r="B281" s="64"/>
      <c r="C281" s="422"/>
      <c r="D281" s="423"/>
      <c r="E281" s="228" t="s">
        <v>256</v>
      </c>
      <c r="F281" s="23"/>
      <c r="G281" s="618">
        <f>H281+I281</f>
        <v>900</v>
      </c>
      <c r="H281" s="563"/>
      <c r="I281" s="558">
        <v>900</v>
      </c>
    </row>
    <row r="282" spans="1:9" ht="15">
      <c r="A282" s="130"/>
      <c r="B282" s="64"/>
      <c r="C282" s="422"/>
      <c r="D282" s="423"/>
      <c r="E282" s="228" t="s">
        <v>252</v>
      </c>
      <c r="F282" s="23"/>
      <c r="G282" s="618"/>
      <c r="H282" s="563"/>
      <c r="I282" s="558"/>
    </row>
    <row r="283" spans="1:9" ht="15">
      <c r="A283" s="130"/>
      <c r="B283" s="64"/>
      <c r="C283" s="422"/>
      <c r="D283" s="423"/>
      <c r="E283" s="228" t="s">
        <v>970</v>
      </c>
      <c r="F283" s="23"/>
      <c r="G283" s="618">
        <f t="shared" si="4"/>
        <v>980</v>
      </c>
      <c r="H283" s="563"/>
      <c r="I283" s="558">
        <v>980</v>
      </c>
    </row>
    <row r="284" spans="1:9" s="157" customFormat="1" ht="44.25" customHeight="1">
      <c r="A284" s="153">
        <v>2900</v>
      </c>
      <c r="B284" s="63" t="s">
        <v>369</v>
      </c>
      <c r="C284" s="60">
        <v>0</v>
      </c>
      <c r="D284" s="117">
        <v>0</v>
      </c>
      <c r="E284" s="161" t="s">
        <v>41</v>
      </c>
      <c r="F284" s="154" t="s">
        <v>939</v>
      </c>
      <c r="G284" s="624">
        <f t="shared" si="4"/>
        <v>41666.9</v>
      </c>
      <c r="H284" s="603">
        <f>H286</f>
        <v>38781</v>
      </c>
      <c r="I284" s="605">
        <f>I286</f>
        <v>2885.9</v>
      </c>
    </row>
    <row r="285" spans="1:9" ht="11.25" customHeight="1">
      <c r="A285" s="128"/>
      <c r="B285" s="58"/>
      <c r="C285" s="59"/>
      <c r="D285" s="116"/>
      <c r="E285" s="121" t="s">
        <v>197</v>
      </c>
      <c r="F285" s="17"/>
      <c r="G285" s="618"/>
      <c r="H285" s="601"/>
      <c r="I285" s="606"/>
    </row>
    <row r="286" spans="1:9" ht="24">
      <c r="A286" s="130">
        <v>2910</v>
      </c>
      <c r="B286" s="63" t="s">
        <v>369</v>
      </c>
      <c r="C286" s="60">
        <v>1</v>
      </c>
      <c r="D286" s="117">
        <v>0</v>
      </c>
      <c r="E286" s="122" t="s">
        <v>402</v>
      </c>
      <c r="F286" s="18" t="s">
        <v>940</v>
      </c>
      <c r="G286" s="624">
        <f t="shared" si="4"/>
        <v>41666.9</v>
      </c>
      <c r="H286" s="603">
        <f>H288</f>
        <v>38781</v>
      </c>
      <c r="I286" s="605">
        <f>I288</f>
        <v>2885.9</v>
      </c>
    </row>
    <row r="287" spans="1:9" s="19" customFormat="1" ht="10.5" customHeight="1">
      <c r="A287" s="130"/>
      <c r="B287" s="58"/>
      <c r="C287" s="60"/>
      <c r="D287" s="117"/>
      <c r="E287" s="121" t="s">
        <v>198</v>
      </c>
      <c r="F287" s="18"/>
      <c r="G287" s="618"/>
      <c r="H287" s="604"/>
      <c r="I287" s="601"/>
    </row>
    <row r="288" spans="1:9" ht="15">
      <c r="A288" s="130">
        <v>2911</v>
      </c>
      <c r="B288" s="64" t="s">
        <v>369</v>
      </c>
      <c r="C288" s="62">
        <v>1</v>
      </c>
      <c r="D288" s="118">
        <v>1</v>
      </c>
      <c r="E288" s="121" t="s">
        <v>941</v>
      </c>
      <c r="F288" s="23" t="s">
        <v>942</v>
      </c>
      <c r="G288" s="618">
        <f t="shared" si="4"/>
        <v>41666.9</v>
      </c>
      <c r="H288" s="603">
        <f>H290+H291+H292+H293+H294+H295</f>
        <v>38781</v>
      </c>
      <c r="I288" s="603">
        <f>I290+I291+I292+I293+I294+I295</f>
        <v>2885.9</v>
      </c>
    </row>
    <row r="289" spans="1:9" ht="36">
      <c r="A289" s="130"/>
      <c r="B289" s="61"/>
      <c r="C289" s="62"/>
      <c r="D289" s="118"/>
      <c r="E289" s="121" t="s">
        <v>291</v>
      </c>
      <c r="F289" s="20"/>
      <c r="G289" s="618"/>
      <c r="H289" s="142"/>
      <c r="I289" s="132"/>
    </row>
    <row r="290" spans="1:9" ht="24" customHeight="1" thickBot="1">
      <c r="A290" s="130"/>
      <c r="B290" s="61"/>
      <c r="C290" s="62"/>
      <c r="D290" s="118"/>
      <c r="E290" s="230" t="s">
        <v>175</v>
      </c>
      <c r="F290" s="20"/>
      <c r="G290" s="618"/>
      <c r="H290" s="601"/>
      <c r="I290" s="601"/>
    </row>
    <row r="291" spans="1:9" ht="24">
      <c r="A291" s="130"/>
      <c r="B291" s="61"/>
      <c r="C291" s="62"/>
      <c r="D291" s="118"/>
      <c r="E291" s="228" t="s">
        <v>184</v>
      </c>
      <c r="F291" s="20"/>
      <c r="G291" s="624">
        <f t="shared" si="4"/>
        <v>38781</v>
      </c>
      <c r="H291" s="603">
        <v>38781</v>
      </c>
      <c r="I291" s="601"/>
    </row>
    <row r="292" spans="1:9" ht="19.5" customHeight="1">
      <c r="A292" s="130"/>
      <c r="B292" s="61"/>
      <c r="C292" s="62"/>
      <c r="D292" s="118"/>
      <c r="E292" s="228" t="s">
        <v>970</v>
      </c>
      <c r="F292" s="20"/>
      <c r="G292" s="618"/>
      <c r="H292" s="523"/>
      <c r="I292" s="601"/>
    </row>
    <row r="293" spans="1:9" ht="24">
      <c r="A293" s="130"/>
      <c r="B293" s="61"/>
      <c r="C293" s="62"/>
      <c r="D293" s="118"/>
      <c r="E293" s="228" t="s">
        <v>256</v>
      </c>
      <c r="F293" s="20"/>
      <c r="G293" s="618">
        <f t="shared" si="4"/>
        <v>2365.9</v>
      </c>
      <c r="H293" s="523"/>
      <c r="I293" s="617">
        <v>2365.9</v>
      </c>
    </row>
    <row r="294" spans="1:9" ht="15">
      <c r="A294" s="130"/>
      <c r="B294" s="64"/>
      <c r="C294" s="422"/>
      <c r="D294" s="423"/>
      <c r="E294" s="228" t="s">
        <v>252</v>
      </c>
      <c r="F294" s="23"/>
      <c r="G294" s="618">
        <f>H294+I294</f>
        <v>220</v>
      </c>
      <c r="H294" s="563"/>
      <c r="I294" s="617">
        <v>220</v>
      </c>
    </row>
    <row r="295" spans="1:9" ht="15">
      <c r="A295" s="130"/>
      <c r="B295" s="61"/>
      <c r="C295" s="62"/>
      <c r="D295" s="118"/>
      <c r="E295" s="228" t="s">
        <v>248</v>
      </c>
      <c r="F295" s="20"/>
      <c r="G295" s="618">
        <f>H295+I295</f>
        <v>300</v>
      </c>
      <c r="H295" s="142"/>
      <c r="I295" s="617">
        <v>300</v>
      </c>
    </row>
    <row r="296" spans="1:9" s="157" customFormat="1" ht="42" customHeight="1">
      <c r="A296" s="153">
        <v>3000</v>
      </c>
      <c r="B296" s="63" t="s">
        <v>382</v>
      </c>
      <c r="C296" s="60">
        <v>0</v>
      </c>
      <c r="D296" s="117">
        <v>0</v>
      </c>
      <c r="E296" s="161" t="s">
        <v>42</v>
      </c>
      <c r="F296" s="154" t="s">
        <v>964</v>
      </c>
      <c r="G296" s="624">
        <f t="shared" si="4"/>
        <v>3000</v>
      </c>
      <c r="H296" s="492">
        <v>3000</v>
      </c>
      <c r="I296" s="132"/>
    </row>
    <row r="297" spans="1:9" ht="15" hidden="1">
      <c r="A297" s="130"/>
      <c r="B297" s="61"/>
      <c r="C297" s="62"/>
      <c r="D297" s="118"/>
      <c r="E297" s="121" t="s">
        <v>292</v>
      </c>
      <c r="F297" s="20"/>
      <c r="G297" s="618">
        <f t="shared" si="4"/>
        <v>0</v>
      </c>
      <c r="H297" s="142"/>
      <c r="I297" s="156"/>
    </row>
    <row r="298" spans="1:9" s="19" customFormat="1" ht="10.5" customHeight="1" hidden="1">
      <c r="A298" s="130"/>
      <c r="B298" s="58"/>
      <c r="C298" s="60"/>
      <c r="D298" s="117"/>
      <c r="E298" s="121" t="s">
        <v>198</v>
      </c>
      <c r="F298" s="18"/>
      <c r="G298" s="618">
        <f t="shared" si="4"/>
        <v>0</v>
      </c>
      <c r="H298" s="141"/>
      <c r="I298" s="132"/>
    </row>
    <row r="299" spans="1:9" ht="17.25" customHeight="1" hidden="1">
      <c r="A299" s="133">
        <v>3091</v>
      </c>
      <c r="B299" s="64" t="s">
        <v>382</v>
      </c>
      <c r="C299" s="65">
        <v>9</v>
      </c>
      <c r="D299" s="119">
        <v>1</v>
      </c>
      <c r="E299" s="126" t="s">
        <v>23</v>
      </c>
      <c r="F299" s="28" t="s">
        <v>25</v>
      </c>
      <c r="G299" s="618">
        <f t="shared" si="4"/>
        <v>0</v>
      </c>
      <c r="H299" s="143"/>
      <c r="I299" s="131"/>
    </row>
    <row r="300" spans="1:9" ht="36" hidden="1">
      <c r="A300" s="130"/>
      <c r="B300" s="61"/>
      <c r="C300" s="62"/>
      <c r="D300" s="118"/>
      <c r="E300" s="121" t="s">
        <v>291</v>
      </c>
      <c r="F300" s="20"/>
      <c r="G300" s="618">
        <f t="shared" si="4"/>
        <v>0</v>
      </c>
      <c r="H300" s="142"/>
      <c r="I300" s="134"/>
    </row>
    <row r="301" spans="1:9" ht="15" hidden="1">
      <c r="A301" s="130"/>
      <c r="B301" s="61"/>
      <c r="C301" s="62"/>
      <c r="D301" s="118"/>
      <c r="E301" s="121" t="s">
        <v>292</v>
      </c>
      <c r="F301" s="20"/>
      <c r="G301" s="618">
        <f t="shared" si="4"/>
        <v>0</v>
      </c>
      <c r="H301" s="142"/>
      <c r="I301" s="132"/>
    </row>
    <row r="302" spans="1:9" ht="15" hidden="1">
      <c r="A302" s="130"/>
      <c r="B302" s="61"/>
      <c r="C302" s="62"/>
      <c r="D302" s="118"/>
      <c r="E302" s="121" t="s">
        <v>292</v>
      </c>
      <c r="F302" s="20"/>
      <c r="G302" s="618">
        <f t="shared" si="4"/>
        <v>0</v>
      </c>
      <c r="H302" s="142"/>
      <c r="I302" s="132"/>
    </row>
    <row r="303" spans="1:9" ht="30" customHeight="1" hidden="1">
      <c r="A303" s="133">
        <v>3092</v>
      </c>
      <c r="B303" s="64" t="s">
        <v>382</v>
      </c>
      <c r="C303" s="65">
        <v>9</v>
      </c>
      <c r="D303" s="119">
        <v>2</v>
      </c>
      <c r="E303" s="126" t="s">
        <v>403</v>
      </c>
      <c r="F303" s="28"/>
      <c r="G303" s="618">
        <f t="shared" si="4"/>
        <v>0</v>
      </c>
      <c r="H303" s="143"/>
      <c r="I303" s="132"/>
    </row>
    <row r="304" spans="1:9" ht="36" hidden="1">
      <c r="A304" s="130"/>
      <c r="B304" s="61"/>
      <c r="C304" s="62"/>
      <c r="D304" s="118"/>
      <c r="E304" s="121" t="s">
        <v>291</v>
      </c>
      <c r="F304" s="20"/>
      <c r="G304" s="618">
        <f t="shared" si="4"/>
        <v>0</v>
      </c>
      <c r="H304" s="142"/>
      <c r="I304" s="134"/>
    </row>
    <row r="305" spans="1:9" ht="15" hidden="1">
      <c r="A305" s="130"/>
      <c r="B305" s="61"/>
      <c r="C305" s="62"/>
      <c r="D305" s="118"/>
      <c r="E305" s="121" t="s">
        <v>292</v>
      </c>
      <c r="F305" s="20"/>
      <c r="G305" s="618">
        <f t="shared" si="4"/>
        <v>0</v>
      </c>
      <c r="H305" s="142"/>
      <c r="I305" s="132"/>
    </row>
    <row r="306" spans="1:9" ht="15" hidden="1">
      <c r="A306" s="130"/>
      <c r="B306" s="61"/>
      <c r="C306" s="62"/>
      <c r="D306" s="118"/>
      <c r="E306" s="121" t="s">
        <v>292</v>
      </c>
      <c r="F306" s="20"/>
      <c r="G306" s="618">
        <f t="shared" si="4"/>
        <v>0</v>
      </c>
      <c r="H306" s="142"/>
      <c r="I306" s="132"/>
    </row>
    <row r="307" spans="1:9" ht="28.5">
      <c r="A307" s="130">
        <v>3070</v>
      </c>
      <c r="B307" s="63" t="s">
        <v>382</v>
      </c>
      <c r="C307" s="60">
        <v>7</v>
      </c>
      <c r="D307" s="117">
        <v>0</v>
      </c>
      <c r="E307" s="122" t="s">
        <v>16</v>
      </c>
      <c r="F307" s="18" t="s">
        <v>17</v>
      </c>
      <c r="G307" s="618">
        <f>H307+I307</f>
        <v>3000</v>
      </c>
      <c r="H307" s="626">
        <v>3000</v>
      </c>
      <c r="I307" s="132"/>
    </row>
    <row r="308" spans="1:9" s="19" customFormat="1" ht="15.75" customHeight="1">
      <c r="A308" s="130"/>
      <c r="B308" s="58"/>
      <c r="C308" s="60"/>
      <c r="D308" s="117"/>
      <c r="E308" s="121" t="s">
        <v>198</v>
      </c>
      <c r="F308" s="18"/>
      <c r="G308" s="618"/>
      <c r="H308" s="498"/>
      <c r="I308" s="132"/>
    </row>
    <row r="309" spans="1:9" ht="24">
      <c r="A309" s="130">
        <v>3071</v>
      </c>
      <c r="B309" s="64" t="s">
        <v>382</v>
      </c>
      <c r="C309" s="62">
        <v>7</v>
      </c>
      <c r="D309" s="118">
        <v>1</v>
      </c>
      <c r="E309" s="121" t="s">
        <v>16</v>
      </c>
      <c r="F309" s="23" t="s">
        <v>19</v>
      </c>
      <c r="G309" s="618"/>
      <c r="H309" s="491"/>
      <c r="I309" s="131"/>
    </row>
    <row r="310" spans="1:9" ht="36">
      <c r="A310" s="130"/>
      <c r="B310" s="61"/>
      <c r="C310" s="62"/>
      <c r="D310" s="118"/>
      <c r="E310" s="121" t="s">
        <v>291</v>
      </c>
      <c r="F310" s="20"/>
      <c r="G310" s="618"/>
      <c r="H310" s="499"/>
      <c r="I310" s="132"/>
    </row>
    <row r="311" spans="1:8" ht="15">
      <c r="A311" s="130"/>
      <c r="B311" s="61"/>
      <c r="C311" s="62"/>
      <c r="D311" s="118"/>
      <c r="E311" s="439" t="s">
        <v>430</v>
      </c>
      <c r="F311" s="20"/>
      <c r="G311" s="618">
        <f t="shared" si="4"/>
        <v>3000</v>
      </c>
      <c r="H311" s="626">
        <v>3000</v>
      </c>
    </row>
    <row r="312" spans="1:9" s="157" customFormat="1" ht="32.25" customHeight="1">
      <c r="A312" s="162">
        <v>3100</v>
      </c>
      <c r="B312" s="163" t="s">
        <v>383</v>
      </c>
      <c r="C312" s="163">
        <v>0</v>
      </c>
      <c r="D312" s="164">
        <v>0</v>
      </c>
      <c r="E312" s="165" t="s">
        <v>43</v>
      </c>
      <c r="F312" s="166"/>
      <c r="G312" s="624">
        <f t="shared" si="4"/>
        <v>7667.7</v>
      </c>
      <c r="H312" s="625">
        <f>H317</f>
        <v>7667.7</v>
      </c>
      <c r="I312" s="132"/>
    </row>
    <row r="313" spans="1:9" ht="13.5" customHeight="1">
      <c r="A313" s="133"/>
      <c r="B313" s="58"/>
      <c r="C313" s="59"/>
      <c r="D313" s="116"/>
      <c r="E313" s="121" t="s">
        <v>197</v>
      </c>
      <c r="F313" s="17"/>
      <c r="G313" s="618"/>
      <c r="H313" s="142"/>
      <c r="I313" s="156"/>
    </row>
    <row r="314" spans="1:9" s="19" customFormat="1" ht="12.75" customHeight="1">
      <c r="A314" s="133"/>
      <c r="B314" s="58"/>
      <c r="C314" s="60"/>
      <c r="D314" s="117"/>
      <c r="E314" s="121" t="s">
        <v>198</v>
      </c>
      <c r="F314" s="18"/>
      <c r="G314" s="618"/>
      <c r="H314" s="141"/>
      <c r="I314" s="132"/>
    </row>
    <row r="315" spans="1:9" ht="15.75" thickBot="1">
      <c r="A315" s="135">
        <v>3112</v>
      </c>
      <c r="B315" s="136" t="s">
        <v>383</v>
      </c>
      <c r="C315" s="136">
        <v>1</v>
      </c>
      <c r="D315" s="137">
        <v>2</v>
      </c>
      <c r="E315" s="127" t="s">
        <v>130</v>
      </c>
      <c r="F315" s="139"/>
      <c r="G315" s="618">
        <f>H315+I315</f>
        <v>7667.7</v>
      </c>
      <c r="H315" s="625">
        <v>7667.7</v>
      </c>
      <c r="I315" s="131"/>
    </row>
    <row r="316" spans="1:9" ht="36.75" thickBot="1">
      <c r="A316" s="130"/>
      <c r="B316" s="61"/>
      <c r="C316" s="62"/>
      <c r="D316" s="118"/>
      <c r="E316" s="121" t="s">
        <v>291</v>
      </c>
      <c r="F316" s="20"/>
      <c r="G316" s="618"/>
      <c r="H316" s="142"/>
      <c r="I316" s="138"/>
    </row>
    <row r="317" spans="1:9" ht="15">
      <c r="A317" s="130"/>
      <c r="B317" s="61"/>
      <c r="C317" s="62"/>
      <c r="D317" s="118"/>
      <c r="E317" s="228" t="s">
        <v>468</v>
      </c>
      <c r="F317" s="20"/>
      <c r="G317" s="618">
        <f t="shared" si="4"/>
        <v>7667.7</v>
      </c>
      <c r="H317" s="625">
        <v>7667.7</v>
      </c>
      <c r="I317" s="132"/>
    </row>
    <row r="318" spans="1:9" ht="15">
      <c r="A318" s="130"/>
      <c r="B318" s="61"/>
      <c r="C318" s="62"/>
      <c r="D318" s="118"/>
      <c r="E318" s="121" t="s">
        <v>292</v>
      </c>
      <c r="F318" s="20"/>
      <c r="G318" s="500"/>
      <c r="H318" s="142"/>
      <c r="I318" s="132"/>
    </row>
    <row r="319" spans="2:4" ht="15">
      <c r="B319" s="67"/>
      <c r="C319" s="68"/>
      <c r="D319" s="69"/>
    </row>
    <row r="320" spans="2:4" ht="15">
      <c r="B320" s="70"/>
      <c r="C320" s="68"/>
      <c r="D320" s="69"/>
    </row>
    <row r="321" spans="2:5" ht="15">
      <c r="B321" s="70"/>
      <c r="C321" s="68"/>
      <c r="D321" s="69"/>
      <c r="E321" s="10"/>
    </row>
    <row r="322" spans="2:4" ht="15">
      <c r="B322" s="70"/>
      <c r="C322" s="71"/>
      <c r="D322" s="72"/>
    </row>
  </sheetData>
  <sheetProtection/>
  <mergeCells count="10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H5:I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</dc:creator>
  <cp:keywords/>
  <dc:description/>
  <cp:lastModifiedBy>Tex</cp:lastModifiedBy>
  <cp:lastPrinted>2017-12-27T05:07:04Z</cp:lastPrinted>
  <dcterms:created xsi:type="dcterms:W3CDTF">1996-10-14T23:33:28Z</dcterms:created>
  <dcterms:modified xsi:type="dcterms:W3CDTF">2018-02-26T08:38:58Z</dcterms:modified>
  <cp:category/>
  <cp:version/>
  <cp:contentType/>
  <cp:contentStatus/>
</cp:coreProperties>
</file>